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bookViews>
  <sheets>
    <sheet name="Sheet1" sheetId="1" r:id="rId1"/>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<sst xmlns="http://schemas.openxmlformats.org/spreadsheetml/2006/main" count="63" uniqueCount="50">
  <si>
    <t>职工基本医疗（含生育）保险基金计划执行情况月报（当月数）</t>
  </si>
  <si>
    <t>月报01表</t>
  </si>
  <si>
    <t>填报单位:</t>
  </si>
  <si>
    <t>冠县</t>
  </si>
  <si>
    <t>2025年09月</t>
  </si>
  <si>
    <t>单位:元</t>
  </si>
  <si>
    <t>项    目</t>
  </si>
  <si>
    <t>当月发生数</t>
  </si>
  <si>
    <t>生育保险当月发生数</t>
  </si>
  <si>
    <t>上月数</t>
  </si>
  <si>
    <t>环比</t>
  </si>
  <si>
    <t>合计</t>
  </si>
  <si>
    <t>统筹基金</t>
  </si>
  <si>
    <t>个人账户基金</t>
  </si>
  <si>
    <t>小计</t>
  </si>
  <si>
    <t>统账结合</t>
  </si>
  <si>
    <t>单建统筹</t>
  </si>
  <si>
    <t>收入</t>
  </si>
  <si>
    <t>征缴收入</t>
  </si>
  <si>
    <t>当期</t>
  </si>
  <si>
    <t>预缴</t>
  </si>
  <si>
    <t>清欠及补缴</t>
  </si>
  <si>
    <t>其他</t>
  </si>
  <si>
    <t>财政补贴</t>
  </si>
  <si>
    <t>中央</t>
  </si>
  <si>
    <t>地方</t>
  </si>
  <si>
    <t>利息收入</t>
  </si>
  <si>
    <t>其他收入</t>
  </si>
  <si>
    <t>待转保险费收入</t>
  </si>
  <si>
    <t>待转利息收入</t>
  </si>
  <si>
    <t>转移收入</t>
  </si>
  <si>
    <t>上级补助收入</t>
  </si>
  <si>
    <t>下级上解收入</t>
  </si>
  <si>
    <t>支出</t>
  </si>
  <si>
    <t>待遇支出</t>
  </si>
  <si>
    <t>其中：个人账户负担近亲属医疗费用</t>
  </si>
  <si>
    <t>-</t>
  </si>
  <si>
    <t>其他支出</t>
  </si>
  <si>
    <t>其中：代缴近亲属参加居民医保缴费</t>
  </si>
  <si>
    <t>转移支出</t>
  </si>
  <si>
    <t>补助下级支出</t>
  </si>
  <si>
    <t>上解上级支出</t>
  </si>
  <si>
    <t>结余</t>
  </si>
  <si>
    <t>期初结余</t>
  </si>
  <si>
    <t>当期结余</t>
  </si>
  <si>
    <t>期末累计结余</t>
  </si>
  <si>
    <r>
      <t>注：</t>
    </r>
    <r>
      <rPr>
        <sz val="10"/>
        <color indexed="8"/>
        <rFont val="??"/>
        <charset val="1"/>
      </rPr>
      <t>1.</t>
    </r>
    <r>
      <rPr>
        <sz val="10"/>
        <color indexed="8"/>
        <rFont val="宋体"/>
        <charset val="1"/>
      </rPr>
      <t>收支数为当月发生额；</t>
    </r>
  </si>
  <si>
    <r>
      <t xml:space="preserve">    2. </t>
    </r>
    <r>
      <rPr>
        <sz val="10"/>
        <color indexed="8"/>
        <rFont val="宋体"/>
        <charset val="1"/>
      </rPr>
      <t>医疗保险待转保险费及待转利息收入在统筹基金统账结合项目中填列</t>
    </r>
    <r>
      <rPr>
        <sz val="10"/>
        <color indexed="8"/>
        <rFont val="??"/>
        <charset val="1"/>
      </rPr>
      <t xml:space="preserve"> </t>
    </r>
    <r>
      <rPr>
        <sz val="10"/>
        <color indexed="8"/>
        <rFont val="宋体"/>
        <charset val="1"/>
      </rPr>
      <t>；</t>
    </r>
  </si>
  <si>
    <r>
      <t xml:space="preserve">    4.</t>
    </r>
    <r>
      <rPr>
        <sz val="10"/>
        <color indexed="8"/>
        <rFont val="宋体"/>
        <charset val="1"/>
      </rPr>
      <t>纵向校核：</t>
    </r>
    <r>
      <rPr>
        <sz val="10"/>
        <color indexed="8"/>
        <rFont val="??"/>
        <charset val="1"/>
      </rPr>
      <t xml:space="preserve">1=2+16+17 </t>
    </r>
    <r>
      <rPr>
        <sz val="10"/>
        <color indexed="8"/>
        <rFont val="宋体"/>
        <charset val="1"/>
      </rPr>
      <t>；</t>
    </r>
    <r>
      <rPr>
        <sz val="10"/>
        <color indexed="8"/>
        <rFont val="??"/>
        <charset val="1"/>
      </rPr>
      <t xml:space="preserve">2=3+8+11+12+13+14+15 </t>
    </r>
    <r>
      <rPr>
        <sz val="10"/>
        <color indexed="8"/>
        <rFont val="宋体"/>
        <charset val="1"/>
      </rPr>
      <t>；</t>
    </r>
    <r>
      <rPr>
        <sz val="10"/>
        <color indexed="8"/>
        <rFont val="??"/>
        <charset val="1"/>
      </rPr>
      <t>3=4+5+6+7</t>
    </r>
    <r>
      <rPr>
        <sz val="10"/>
        <color indexed="8"/>
        <rFont val="宋体"/>
        <charset val="1"/>
      </rPr>
      <t>；</t>
    </r>
    <r>
      <rPr>
        <sz val="10"/>
        <color indexed="8"/>
        <rFont val="??"/>
        <charset val="1"/>
      </rPr>
      <t>8=9+10</t>
    </r>
    <r>
      <rPr>
        <sz val="10"/>
        <color indexed="8"/>
        <rFont val="宋体"/>
        <charset val="1"/>
      </rPr>
      <t>；</t>
    </r>
    <r>
      <rPr>
        <sz val="10"/>
        <color indexed="8"/>
        <rFont val="??"/>
        <charset val="1"/>
      </rPr>
      <t>18=19+25+26</t>
    </r>
    <r>
      <rPr>
        <sz val="10"/>
        <color indexed="8"/>
        <rFont val="宋体"/>
        <charset val="1"/>
      </rPr>
      <t>；</t>
    </r>
    <r>
      <rPr>
        <sz val="10"/>
        <color indexed="8"/>
        <rFont val="??"/>
        <charset val="1"/>
      </rPr>
      <t>19=20+22+24;28=1-18</t>
    </r>
    <r>
      <rPr>
        <sz val="10"/>
        <color indexed="8"/>
        <rFont val="宋体"/>
        <charset val="1"/>
      </rPr>
      <t>；</t>
    </r>
    <r>
      <rPr>
        <sz val="10"/>
        <color indexed="8"/>
        <rFont val="??"/>
        <charset val="1"/>
      </rPr>
      <t xml:space="preserve">29=27+28 </t>
    </r>
    <r>
      <rPr>
        <sz val="10"/>
        <color indexed="8"/>
        <rFont val="宋体"/>
        <charset val="1"/>
      </rPr>
      <t>；</t>
    </r>
    <r>
      <rPr>
        <sz val="10"/>
        <color indexed="8"/>
        <rFont val="??"/>
        <charset val="1"/>
      </rPr>
      <t>27=</t>
    </r>
    <r>
      <rPr>
        <sz val="10"/>
        <color indexed="8"/>
        <rFont val="宋体"/>
        <charset val="1"/>
      </rPr>
      <t>上月期末累计结余；横向校核：</t>
    </r>
    <r>
      <rPr>
        <sz val="10"/>
        <color indexed="8"/>
        <rFont val="??"/>
        <charset val="1"/>
      </rPr>
      <t>2=3+4;1=2+5</t>
    </r>
  </si>
  <si>
    <r>
      <t xml:space="preserve">    5. </t>
    </r>
    <r>
      <rPr>
        <sz val="10"/>
        <color indexed="8"/>
        <rFont val="宋体"/>
        <charset val="1"/>
      </rPr>
      <t>生育保险待遇支出包含生育医疗费和生育津贴</t>
    </r>
    <r>
      <rPr>
        <sz val="10"/>
        <color indexed="8"/>
        <rFont val="??"/>
        <charset val="1"/>
      </rPr>
      <t xml:space="preserve"> </t>
    </r>
    <r>
      <rPr>
        <sz val="10"/>
        <color indexed="8"/>
        <rFont val="宋体"/>
        <charset val="1"/>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</si>
</sst>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28">
    <font>
      <sz val="11"/>
      <color theme="1"/>
      <name val="宋体"/>
      <charset val="134"/>
      <scheme val="minor"/>
    </font>
    <font>
      <sz val="10"/>
      <name val="??"/>
      <charset val="134"/>
    </font>
    <font>
      <sz val="10"/>
      <color theme="1"/>
      <name val="宋体"/>
      <charset val="134"/>
      <scheme val="minor"/>
    </font>
    <font>
      <b/>
      <sz val="18"/>
      <color indexed="8"/>
      <name val="宋体"/>
      <charset val="1"/>
    </font>
    <font>
      <sz val="10"/>
      <name val="??"/>
      <charset val="1"/>
    </font>
    <font>
      <sz val="10"/>
      <color indexed="8"/>
      <name val="宋体"/>
      <charset val="1"/>
    </font>
    <font>
      <sz val="10"/>
      <color indexed="8"/>
      <name val="@微软雅黑"/>
      <charset val="1"/>
    </font>
    <font>
      <sz val="10"/>
      <color indexed="8"/>
      <name val="@宋体"/>
      <charset val="1"/>
    </font>
    <font>
      <sz val="10"/>
      <color indexed="8"/>
      <name val="??"/>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9"/>
        <bgColor indexed="64"/>
      </patternFill>
    </fill>
    <fill>
      <patternFill patternType="solid">
        <fgColor rgb="FF00FFFF"/>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auto="1"/>
      </top>
      <bottom style="thin">
        <color indexed="8"/>
      </bottom>
      <diagonal/>
    </border>
    <border>
      <left/>
      <right/>
      <top/>
      <bottom style="thin">
        <color auto="1"/>
      </bottom>
      <diagonal/>
    </border>
    <border>
      <left style="thin">
        <color auto="1"/>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5"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6" borderId="15" applyNumberFormat="0" applyAlignment="0" applyProtection="0">
      <alignment vertical="center"/>
    </xf>
    <xf numFmtId="0" fontId="18" fillId="7" borderId="16" applyNumberFormat="0" applyAlignment="0" applyProtection="0">
      <alignment vertical="center"/>
    </xf>
    <xf numFmtId="0" fontId="19" fillId="7" borderId="15" applyNumberFormat="0" applyAlignment="0" applyProtection="0">
      <alignment vertical="center"/>
    </xf>
    <xf numFmtId="0" fontId="20" fillId="8"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xf numFmtId="0" fontId="0" fillId="0" borderId="0"/>
  </cellStyleXfs>
  <cellXfs count="49">
    <xf numFmtId="0" fontId="0" fillId="0" borderId="0" xfId="0">
      <alignment vertical="center"/>
    </xf>
    <xf numFmtId="0" fontId="1" fillId="0" borderId="0" xfId="49" applyFont="1" applyFill="1"/>
    <xf numFmtId="0" fontId="2" fillId="0" borderId="0" xfId="49" applyFont="1"/>
    <xf numFmtId="0" fontId="3" fillId="2" borderId="0" xfId="49" applyFont="1" applyFill="1" applyAlignment="1">
      <alignment horizontal="center" vertical="center"/>
    </xf>
    <xf numFmtId="0" fontId="3" fillId="2" borderId="0" xfId="49" applyFont="1" applyFill="1"/>
    <xf numFmtId="0" fontId="4" fillId="2" borderId="0" xfId="49" applyFont="1" applyFill="1"/>
    <xf numFmtId="0" fontId="5" fillId="2" borderId="1" xfId="49" applyFont="1" applyFill="1" applyBorder="1" applyAlignment="1">
      <alignment horizontal="right" vertical="center"/>
    </xf>
    <xf numFmtId="49" fontId="5" fillId="2" borderId="1" xfId="49" applyNumberFormat="1" applyFont="1" applyFill="1" applyBorder="1" applyAlignment="1">
      <alignment horizontal="left" vertical="center" wrapText="1"/>
    </xf>
    <xf numFmtId="0" fontId="5" fillId="2" borderId="1" xfId="49" applyFont="1" applyFill="1" applyBorder="1" applyAlignment="1">
      <alignment horizontal="left" vertical="center"/>
    </xf>
    <xf numFmtId="0" fontId="5" fillId="2" borderId="1" xfId="49" applyFont="1" applyFill="1" applyBorder="1"/>
    <xf numFmtId="0" fontId="5" fillId="2" borderId="1" xfId="49" applyFont="1" applyFill="1" applyBorder="1" applyAlignment="1">
      <alignment horizontal="left" vertical="center" wrapText="1"/>
    </xf>
    <xf numFmtId="0" fontId="5" fillId="2" borderId="1" xfId="49" applyFont="1" applyFill="1" applyBorder="1" applyAlignment="1">
      <alignment horizontal="center" vertical="center"/>
    </xf>
    <xf numFmtId="0" fontId="5" fillId="3" borderId="2" xfId="49" applyFont="1" applyFill="1" applyBorder="1" applyAlignment="1">
      <alignment horizontal="center" vertical="center" wrapText="1"/>
    </xf>
    <xf numFmtId="0" fontId="5" fillId="3" borderId="2" xfId="49" applyFont="1" applyFill="1" applyBorder="1"/>
    <xf numFmtId="0" fontId="5" fillId="3" borderId="2" xfId="49" applyFont="1" applyFill="1" applyBorder="1" applyAlignment="1">
      <alignment horizontal="center" vertical="center"/>
    </xf>
    <xf numFmtId="0" fontId="5" fillId="3" borderId="2" xfId="49" applyFont="1" applyFill="1" applyBorder="1" applyAlignment="1">
      <alignment horizontal="center"/>
    </xf>
    <xf numFmtId="176" fontId="5" fillId="4" borderId="2" xfId="49" applyNumberFormat="1" applyFont="1" applyFill="1" applyBorder="1" applyAlignment="1">
      <alignment horizontal="center" vertical="center"/>
    </xf>
    <xf numFmtId="0" fontId="5" fillId="3" borderId="3" xfId="49" applyFont="1" applyFill="1" applyBorder="1"/>
    <xf numFmtId="176" fontId="5" fillId="2" borderId="2" xfId="49" applyNumberFormat="1" applyFont="1" applyFill="1" applyBorder="1" applyAlignment="1">
      <alignment horizontal="center" vertical="center"/>
    </xf>
    <xf numFmtId="176" fontId="5" fillId="4" borderId="4" xfId="49" applyNumberFormat="1" applyFont="1" applyFill="1" applyBorder="1" applyAlignment="1">
      <alignment horizontal="center" vertical="center"/>
    </xf>
    <xf numFmtId="176" fontId="5" fillId="2" borderId="4" xfId="49" applyNumberFormat="1" applyFont="1" applyFill="1" applyBorder="1" applyAlignment="1">
      <alignment horizontal="center" vertical="center"/>
    </xf>
    <xf numFmtId="0" fontId="5" fillId="3" borderId="5" xfId="49" applyFont="1" applyFill="1" applyBorder="1" applyAlignment="1">
      <alignment horizontal="center" vertical="center" wrapText="1"/>
    </xf>
    <xf numFmtId="0" fontId="5" fillId="3" borderId="6" xfId="49" applyFont="1" applyFill="1" applyBorder="1" applyAlignment="1">
      <alignment horizontal="center" vertical="center" wrapText="1"/>
    </xf>
    <xf numFmtId="176" fontId="5" fillId="4" borderId="7" xfId="49" applyNumberFormat="1" applyFont="1" applyFill="1" applyBorder="1" applyAlignment="1">
      <alignment horizontal="center" vertical="center"/>
    </xf>
    <xf numFmtId="0" fontId="5" fillId="3" borderId="8" xfId="49" applyFont="1" applyFill="1" applyBorder="1" applyAlignment="1">
      <alignment horizontal="center" vertical="center"/>
    </xf>
    <xf numFmtId="176" fontId="5" fillId="4" borderId="8" xfId="49" applyNumberFormat="1" applyFont="1" applyFill="1" applyBorder="1" applyAlignment="1">
      <alignment horizontal="center" vertical="center"/>
    </xf>
    <xf numFmtId="176" fontId="5" fillId="2" borderId="8" xfId="49" applyNumberFormat="1" applyFont="1" applyFill="1" applyBorder="1" applyAlignment="1">
      <alignment horizontal="center" vertical="center"/>
    </xf>
    <xf numFmtId="176" fontId="5" fillId="3" borderId="8" xfId="49" applyNumberFormat="1" applyFont="1" applyFill="1" applyBorder="1" applyAlignment="1">
      <alignment horizontal="center" vertical="center"/>
    </xf>
    <xf numFmtId="176" fontId="5" fillId="4" borderId="9" xfId="49" applyNumberFormat="1" applyFont="1" applyFill="1" applyBorder="1" applyAlignment="1">
      <alignment horizontal="center" vertical="center"/>
    </xf>
    <xf numFmtId="176" fontId="5" fillId="2" borderId="9" xfId="49" applyNumberFormat="1" applyFont="1" applyFill="1" applyBorder="1" applyAlignment="1">
      <alignment horizontal="center" vertical="center"/>
    </xf>
    <xf numFmtId="0" fontId="6" fillId="2" borderId="0" xfId="49" applyFont="1" applyFill="1" applyAlignment="1">
      <alignment horizontal="left" vertical="top" wrapText="1"/>
    </xf>
    <xf numFmtId="0" fontId="5" fillId="2" borderId="0" xfId="49" applyFont="1" applyFill="1" applyAlignment="1">
      <alignment vertical="center"/>
    </xf>
    <xf numFmtId="0" fontId="4" fillId="2" borderId="0" xfId="49" applyFont="1" applyFill="1" applyAlignment="1">
      <alignment vertical="center"/>
    </xf>
    <xf numFmtId="0" fontId="7" fillId="2" borderId="0" xfId="49" applyFont="1" applyFill="1" applyAlignment="1">
      <alignment horizontal="left" vertical="center" textRotation="180" wrapText="1"/>
    </xf>
    <xf numFmtId="0" fontId="8" fillId="2" borderId="0" xfId="49" applyFont="1" applyFill="1" applyAlignment="1">
      <alignment vertical="center"/>
    </xf>
    <xf numFmtId="0" fontId="8" fillId="2" borderId="0" xfId="49" applyFont="1" applyFill="1"/>
    <xf numFmtId="0" fontId="5" fillId="2" borderId="0" xfId="49" applyFont="1" applyFill="1" applyAlignment="1">
      <alignment horizontal="center" vertical="center"/>
    </xf>
    <xf numFmtId="0" fontId="5" fillId="2" borderId="1" xfId="49" applyFont="1" applyFill="1" applyBorder="1" applyAlignment="1">
      <alignment vertical="center"/>
    </xf>
    <xf numFmtId="0" fontId="5" fillId="2" borderId="10" xfId="49" applyFont="1" applyFill="1" applyBorder="1" applyAlignment="1">
      <alignment vertical="center"/>
    </xf>
    <xf numFmtId="0" fontId="5" fillId="2" borderId="10" xfId="49" applyFont="1" applyFill="1" applyBorder="1" applyAlignment="1">
      <alignment horizontal="center" vertical="center"/>
    </xf>
    <xf numFmtId="0" fontId="5" fillId="3" borderId="7" xfId="49" applyFont="1" applyFill="1" applyBorder="1"/>
    <xf numFmtId="0" fontId="5" fillId="3" borderId="8" xfId="49" applyFont="1" applyFill="1" applyBorder="1" applyAlignment="1">
      <alignment horizontal="center" vertical="center" wrapText="1"/>
    </xf>
    <xf numFmtId="0" fontId="5" fillId="3" borderId="7" xfId="49" applyFont="1" applyFill="1" applyBorder="1" applyAlignment="1">
      <alignment horizontal="center" vertical="center" wrapText="1"/>
    </xf>
    <xf numFmtId="0" fontId="5" fillId="3" borderId="8" xfId="49" applyFont="1" applyFill="1" applyBorder="1"/>
    <xf numFmtId="0" fontId="5" fillId="3" borderId="9" xfId="49" applyFont="1" applyFill="1" applyBorder="1" applyAlignment="1">
      <alignment horizontal="center" vertical="center" wrapText="1"/>
    </xf>
    <xf numFmtId="0" fontId="5" fillId="3" borderId="9" xfId="49" applyFont="1" applyFill="1" applyBorder="1" applyAlignment="1">
      <alignment horizontal="center" vertical="center"/>
    </xf>
    <xf numFmtId="176" fontId="5" fillId="2" borderId="11" xfId="49" applyNumberFormat="1" applyFont="1" applyFill="1" applyBorder="1" applyAlignment="1">
      <alignment horizontal="center" vertical="center"/>
    </xf>
    <xf numFmtId="176" fontId="5" fillId="3" borderId="2" xfId="49" applyNumberFormat="1" applyFont="1" applyFill="1" applyBorder="1" applyAlignment="1">
      <alignment horizontal="center" vertical="center"/>
    </xf>
    <xf numFmtId="0" fontId="6" fillId="2" borderId="0" xfId="49"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
  <sheetViews>
    <sheetView tabSelected="1" workbookViewId="0">
      <selection activeCell="A1" sqref="A1:L1"/>
    </sheetView>
  </sheetViews>
  <sheetFormatPr defaultColWidth="8" defaultRowHeight="13.2"/>
  <cols>
    <col min="1" max="1" width="12.5462962962963" style="1"/>
    <col min="2" max="2" width="22.2314814814815" style="1"/>
    <col min="3" max="3" width="20.9722222222222" style="1"/>
    <col min="4" max="4" width="6.26851851851852" style="1"/>
    <col min="5" max="5" width="24.3796296296296" style="1"/>
    <col min="6" max="6" width="23.6666666666667" style="1"/>
    <col min="7" max="7" width="23.1296296296296" style="1"/>
    <col min="8" max="8" width="25.2777777777778" style="1"/>
    <col min="9" max="9" width="24.9166666666667" style="1"/>
    <col min="10" max="10" width="23.8425925925926" style="1"/>
    <col min="11" max="11" width="22.4074074074074" style="1"/>
    <col min="12" max="12" width="21.8703703703704" style="1"/>
    <col min="13" max="16384" width="8" style="2"/>
  </cols>
  <sheetData>
    <row r="1" ht="57.75" customHeight="1" spans="1:12">
      <c r="A1" s="3" t="s">
        <v>0</v>
      </c>
      <c r="B1" s="4"/>
      <c r="C1" s="4"/>
      <c r="D1" s="4"/>
      <c r="E1" s="4"/>
      <c r="F1" s="4"/>
      <c r="G1" s="4"/>
      <c r="H1" s="4"/>
      <c r="I1" s="4"/>
      <c r="J1" s="4"/>
      <c r="K1" s="4"/>
      <c r="L1" s="4"/>
    </row>
    <row r="2" spans="1:12">
      <c r="A2" s="5"/>
      <c r="B2" s="5"/>
      <c r="C2" s="5"/>
      <c r="D2" s="5"/>
      <c r="E2" s="5"/>
      <c r="F2" s="5"/>
      <c r="G2" s="5"/>
      <c r="H2" s="5"/>
      <c r="I2" s="5"/>
      <c r="J2" s="5"/>
      <c r="K2" s="5"/>
      <c r="L2" s="5"/>
    </row>
    <row r="3" ht="21" customHeight="1" spans="1:12">
      <c r="A3" s="5"/>
      <c r="B3" s="5"/>
      <c r="C3" s="5"/>
      <c r="D3" s="5"/>
      <c r="E3" s="5"/>
      <c r="F3" s="5"/>
      <c r="G3" s="5"/>
      <c r="H3" s="5"/>
      <c r="I3" s="5"/>
      <c r="J3" s="5"/>
      <c r="K3" s="36" t="s">
        <v>1</v>
      </c>
      <c r="L3" s="36"/>
    </row>
    <row r="4" ht="26.25" customHeight="1" spans="1:12">
      <c r="A4" s="6" t="s">
        <v>2</v>
      </c>
      <c r="B4" s="7" t="s">
        <v>3</v>
      </c>
      <c r="C4" s="8"/>
      <c r="D4" s="9"/>
      <c r="E4" s="9"/>
      <c r="F4" s="7" t="s">
        <v>4</v>
      </c>
      <c r="G4" s="10"/>
      <c r="H4" s="11"/>
      <c r="I4" s="37"/>
      <c r="J4" s="38"/>
      <c r="K4" s="39" t="s">
        <v>5</v>
      </c>
      <c r="L4" s="39"/>
    </row>
    <row r="5" ht="35.25" customHeight="1" spans="1:12">
      <c r="A5" s="12" t="s">
        <v>6</v>
      </c>
      <c r="B5" s="13"/>
      <c r="C5" s="13"/>
      <c r="D5" s="13"/>
      <c r="E5" s="12" t="s">
        <v>7</v>
      </c>
      <c r="F5" s="13"/>
      <c r="G5" s="13"/>
      <c r="H5" s="13"/>
      <c r="I5" s="40"/>
      <c r="J5" s="41" t="s">
        <v>8</v>
      </c>
      <c r="K5" s="41" t="s">
        <v>9</v>
      </c>
      <c r="L5" s="41" t="s">
        <v>10</v>
      </c>
    </row>
    <row r="6" ht="35.25" customHeight="1" spans="1:12">
      <c r="A6" s="13"/>
      <c r="B6" s="13"/>
      <c r="C6" s="13"/>
      <c r="D6" s="13"/>
      <c r="E6" s="12" t="s">
        <v>11</v>
      </c>
      <c r="F6" s="12" t="s">
        <v>12</v>
      </c>
      <c r="G6" s="13"/>
      <c r="H6" s="13"/>
      <c r="I6" s="42" t="s">
        <v>13</v>
      </c>
      <c r="J6" s="41"/>
      <c r="K6" s="43"/>
      <c r="L6" s="43"/>
    </row>
    <row r="7" ht="36.75" customHeight="1" spans="1:12">
      <c r="A7" s="13"/>
      <c r="B7" s="13"/>
      <c r="C7" s="13"/>
      <c r="D7" s="13"/>
      <c r="E7" s="13"/>
      <c r="F7" s="12" t="s">
        <v>14</v>
      </c>
      <c r="G7" s="12" t="s">
        <v>15</v>
      </c>
      <c r="H7" s="12" t="s">
        <v>16</v>
      </c>
      <c r="I7" s="40"/>
      <c r="J7" s="41"/>
      <c r="K7" s="43"/>
      <c r="L7" s="43"/>
    </row>
    <row r="8" ht="30.75" customHeight="1" spans="1:12">
      <c r="A8" s="13"/>
      <c r="B8" s="13"/>
      <c r="C8" s="13"/>
      <c r="D8" s="13"/>
      <c r="E8" s="14">
        <v>1</v>
      </c>
      <c r="F8" s="14">
        <v>2</v>
      </c>
      <c r="G8" s="14">
        <v>3</v>
      </c>
      <c r="H8" s="14">
        <v>4</v>
      </c>
      <c r="I8" s="14">
        <v>6</v>
      </c>
      <c r="J8" s="44">
        <v>7</v>
      </c>
      <c r="K8" s="45">
        <v>8</v>
      </c>
      <c r="L8" s="45">
        <v>9</v>
      </c>
    </row>
    <row r="9" ht="36.75" customHeight="1" spans="1:12">
      <c r="A9" s="12" t="s">
        <v>17</v>
      </c>
      <c r="B9" s="12" t="s">
        <v>11</v>
      </c>
      <c r="C9" s="15"/>
      <c r="D9" s="14">
        <v>1</v>
      </c>
      <c r="E9" s="16">
        <f t="shared" ref="E9:K9" si="0">ROUND(E10+E24+E25,2)</f>
        <v>28318261.01</v>
      </c>
      <c r="F9" s="16">
        <f t="shared" si="0"/>
        <v>16130894.49</v>
      </c>
      <c r="G9" s="16">
        <f t="shared" si="0"/>
        <v>16130894.49</v>
      </c>
      <c r="H9" s="16">
        <f t="shared" si="0"/>
        <v>0</v>
      </c>
      <c r="I9" s="16">
        <f t="shared" si="0"/>
        <v>12187366.52</v>
      </c>
      <c r="J9" s="16">
        <f t="shared" si="0"/>
        <v>2226803.02</v>
      </c>
      <c r="K9" s="16">
        <f t="shared" si="0"/>
        <v>27039733.17</v>
      </c>
      <c r="L9" s="16">
        <f t="shared" ref="L9:L37" si="1">IF(K9=0,0,(E9-K9)/ABS(K9)*100)</f>
        <v>4.7283300909881</v>
      </c>
    </row>
    <row r="10" ht="36.75" customHeight="1" spans="1:12">
      <c r="A10" s="17"/>
      <c r="B10" s="14" t="s">
        <v>14</v>
      </c>
      <c r="C10" s="14"/>
      <c r="D10" s="14">
        <v>2</v>
      </c>
      <c r="E10" s="16">
        <f t="shared" ref="E10:K10" si="2">ROUND(E11+E16+E19+E20+E21+E22+E23,2)</f>
        <v>22356453.99</v>
      </c>
      <c r="F10" s="16">
        <f t="shared" si="2"/>
        <v>15388811.4</v>
      </c>
      <c r="G10" s="16">
        <f t="shared" si="2"/>
        <v>15388811.4</v>
      </c>
      <c r="H10" s="16">
        <f t="shared" si="2"/>
        <v>0</v>
      </c>
      <c r="I10" s="16">
        <f t="shared" si="2"/>
        <v>6967642.59</v>
      </c>
      <c r="J10" s="16">
        <f t="shared" si="2"/>
        <v>2226803.02</v>
      </c>
      <c r="K10" s="16">
        <f t="shared" si="2"/>
        <v>20548817.21</v>
      </c>
      <c r="L10" s="16">
        <f t="shared" si="1"/>
        <v>8.79679234832221</v>
      </c>
    </row>
    <row r="11" ht="36.75" customHeight="1" spans="1:12">
      <c r="A11" s="13"/>
      <c r="B11" s="12" t="s">
        <v>18</v>
      </c>
      <c r="C11" s="12" t="s">
        <v>14</v>
      </c>
      <c r="D11" s="14">
        <v>3</v>
      </c>
      <c r="E11" s="16">
        <f t="shared" ref="E11:K11" si="3">ROUND(E12+E13+E14+E15,2)</f>
        <v>22268030.25</v>
      </c>
      <c r="F11" s="16">
        <f t="shared" si="3"/>
        <v>15347487.13</v>
      </c>
      <c r="G11" s="16">
        <f t="shared" si="3"/>
        <v>15347487.13</v>
      </c>
      <c r="H11" s="16">
        <f t="shared" si="3"/>
        <v>0</v>
      </c>
      <c r="I11" s="16">
        <f t="shared" si="3"/>
        <v>6920543.12</v>
      </c>
      <c r="J11" s="16">
        <f t="shared" si="3"/>
        <v>2226803.02</v>
      </c>
      <c r="K11" s="16">
        <f t="shared" si="3"/>
        <v>20537024.95</v>
      </c>
      <c r="L11" s="16">
        <f t="shared" si="1"/>
        <v>8.4287052492479</v>
      </c>
    </row>
    <row r="12" ht="36.75" customHeight="1" spans="1:12">
      <c r="A12" s="13"/>
      <c r="B12" s="15"/>
      <c r="C12" s="12" t="s">
        <v>19</v>
      </c>
      <c r="D12" s="14">
        <v>4</v>
      </c>
      <c r="E12" s="16">
        <f t="shared" ref="E12:E15" si="4">ROUND(F12+I12,2)</f>
        <v>22268030.25</v>
      </c>
      <c r="F12" s="16">
        <f t="shared" ref="F12:F15" si="5">ROUND(G12+H12,2)</f>
        <v>15347487.13</v>
      </c>
      <c r="G12" s="18">
        <v>15347487.13</v>
      </c>
      <c r="H12" s="18">
        <v>0</v>
      </c>
      <c r="I12" s="18">
        <v>6920543.12</v>
      </c>
      <c r="J12" s="18">
        <v>2226803.02</v>
      </c>
      <c r="K12" s="18">
        <v>20537024.95</v>
      </c>
      <c r="L12" s="16">
        <f t="shared" si="1"/>
        <v>8.4287052492479</v>
      </c>
    </row>
    <row r="13" ht="36.75" customHeight="1" spans="1:12">
      <c r="A13" s="13"/>
      <c r="B13" s="15"/>
      <c r="C13" s="12" t="s">
        <v>20</v>
      </c>
      <c r="D13" s="14">
        <v>5</v>
      </c>
      <c r="E13" s="16">
        <f t="shared" si="4"/>
        <v>0</v>
      </c>
      <c r="F13" s="16">
        <f t="shared" si="5"/>
        <v>0</v>
      </c>
      <c r="G13" s="18">
        <v>0</v>
      </c>
      <c r="H13" s="18">
        <v>0</v>
      </c>
      <c r="I13" s="18">
        <v>0</v>
      </c>
      <c r="J13" s="18">
        <v>0</v>
      </c>
      <c r="K13" s="18">
        <v>0</v>
      </c>
      <c r="L13" s="16">
        <f t="shared" si="1"/>
        <v>0</v>
      </c>
    </row>
    <row r="14" ht="36.75" customHeight="1" spans="1:12">
      <c r="A14" s="13"/>
      <c r="B14" s="15"/>
      <c r="C14" s="12" t="s">
        <v>21</v>
      </c>
      <c r="D14" s="14">
        <v>6</v>
      </c>
      <c r="E14" s="16">
        <f t="shared" si="4"/>
        <v>0</v>
      </c>
      <c r="F14" s="16">
        <f t="shared" si="5"/>
        <v>0</v>
      </c>
      <c r="G14" s="18">
        <v>0</v>
      </c>
      <c r="H14" s="18">
        <v>0</v>
      </c>
      <c r="I14" s="18">
        <v>0</v>
      </c>
      <c r="J14" s="18">
        <v>0</v>
      </c>
      <c r="K14" s="18">
        <v>0</v>
      </c>
      <c r="L14" s="16">
        <f t="shared" si="1"/>
        <v>0</v>
      </c>
    </row>
    <row r="15" ht="36.75" customHeight="1" spans="1:12">
      <c r="A15" s="13"/>
      <c r="B15" s="15"/>
      <c r="C15" s="12" t="s">
        <v>22</v>
      </c>
      <c r="D15" s="14">
        <v>7</v>
      </c>
      <c r="E15" s="16">
        <f t="shared" si="4"/>
        <v>0</v>
      </c>
      <c r="F15" s="16">
        <f t="shared" si="5"/>
        <v>0</v>
      </c>
      <c r="G15" s="18">
        <v>0</v>
      </c>
      <c r="H15" s="18">
        <v>0</v>
      </c>
      <c r="I15" s="18">
        <v>0</v>
      </c>
      <c r="J15" s="18">
        <v>0</v>
      </c>
      <c r="K15" s="18">
        <v>0</v>
      </c>
      <c r="L15" s="16">
        <f t="shared" si="1"/>
        <v>0</v>
      </c>
    </row>
    <row r="16" ht="36.75" customHeight="1" spans="1:12">
      <c r="A16" s="13"/>
      <c r="B16" s="12" t="s">
        <v>23</v>
      </c>
      <c r="C16" s="12" t="s">
        <v>14</v>
      </c>
      <c r="D16" s="14">
        <v>8</v>
      </c>
      <c r="E16" s="16">
        <f t="shared" ref="E16:K16" si="6">ROUND(E17+E18,2)</f>
        <v>0</v>
      </c>
      <c r="F16" s="16">
        <f t="shared" si="6"/>
        <v>0</v>
      </c>
      <c r="G16" s="16">
        <f t="shared" si="6"/>
        <v>0</v>
      </c>
      <c r="H16" s="16">
        <f t="shared" si="6"/>
        <v>0</v>
      </c>
      <c r="I16" s="16">
        <f t="shared" si="6"/>
        <v>0</v>
      </c>
      <c r="J16" s="16">
        <f t="shared" si="6"/>
        <v>0</v>
      </c>
      <c r="K16" s="16">
        <f t="shared" si="6"/>
        <v>0</v>
      </c>
      <c r="L16" s="16">
        <f t="shared" si="1"/>
        <v>0</v>
      </c>
    </row>
    <row r="17" ht="36.75" customHeight="1" spans="1:12">
      <c r="A17" s="13"/>
      <c r="B17" s="15"/>
      <c r="C17" s="12" t="s">
        <v>24</v>
      </c>
      <c r="D17" s="14">
        <v>9</v>
      </c>
      <c r="E17" s="16">
        <f t="shared" ref="E17:E25" si="7">ROUND(F17+I17,2)</f>
        <v>0</v>
      </c>
      <c r="F17" s="16">
        <f t="shared" ref="F17:F25" si="8">ROUND(G17+H17,2)</f>
        <v>0</v>
      </c>
      <c r="G17" s="18">
        <v>0</v>
      </c>
      <c r="H17" s="18">
        <v>0</v>
      </c>
      <c r="I17" s="18">
        <v>0</v>
      </c>
      <c r="J17" s="18">
        <v>0</v>
      </c>
      <c r="K17" s="18">
        <v>0</v>
      </c>
      <c r="L17" s="16">
        <f t="shared" si="1"/>
        <v>0</v>
      </c>
    </row>
    <row r="18" ht="36.75" customHeight="1" spans="1:12">
      <c r="A18" s="13"/>
      <c r="B18" s="15"/>
      <c r="C18" s="12" t="s">
        <v>25</v>
      </c>
      <c r="D18" s="14">
        <v>10</v>
      </c>
      <c r="E18" s="16">
        <f t="shared" si="7"/>
        <v>0</v>
      </c>
      <c r="F18" s="16">
        <f t="shared" si="8"/>
        <v>0</v>
      </c>
      <c r="G18" s="18">
        <v>0</v>
      </c>
      <c r="H18" s="18">
        <v>0</v>
      </c>
      <c r="I18" s="18">
        <v>0</v>
      </c>
      <c r="J18" s="18">
        <v>0</v>
      </c>
      <c r="K18" s="18">
        <v>0</v>
      </c>
      <c r="L18" s="16">
        <f t="shared" si="1"/>
        <v>0</v>
      </c>
    </row>
    <row r="19" ht="36.75" customHeight="1" spans="1:12">
      <c r="A19" s="13"/>
      <c r="B19" s="12" t="s">
        <v>26</v>
      </c>
      <c r="C19" s="15"/>
      <c r="D19" s="14">
        <v>11</v>
      </c>
      <c r="E19" s="16">
        <f t="shared" si="7"/>
        <v>62106.85</v>
      </c>
      <c r="F19" s="16">
        <f t="shared" si="8"/>
        <v>31024.33</v>
      </c>
      <c r="G19" s="18">
        <v>31024.33</v>
      </c>
      <c r="H19" s="18">
        <v>0</v>
      </c>
      <c r="I19" s="18">
        <v>31082.52</v>
      </c>
      <c r="J19" s="18">
        <v>0</v>
      </c>
      <c r="K19" s="18">
        <v>0</v>
      </c>
      <c r="L19" s="16">
        <f t="shared" si="1"/>
        <v>0</v>
      </c>
    </row>
    <row r="20" ht="36.75" customHeight="1" spans="1:12">
      <c r="A20" s="13"/>
      <c r="B20" s="12" t="s">
        <v>27</v>
      </c>
      <c r="C20" s="15"/>
      <c r="D20" s="14">
        <v>12</v>
      </c>
      <c r="E20" s="16">
        <f t="shared" si="7"/>
        <v>17359.12</v>
      </c>
      <c r="F20" s="16">
        <f t="shared" si="8"/>
        <v>10299.94</v>
      </c>
      <c r="G20" s="18">
        <v>10299.94</v>
      </c>
      <c r="H20" s="18">
        <v>0</v>
      </c>
      <c r="I20" s="18">
        <v>7059.18</v>
      </c>
      <c r="J20" s="18">
        <v>0</v>
      </c>
      <c r="K20" s="18">
        <v>1873.43</v>
      </c>
      <c r="L20" s="16">
        <f t="shared" si="1"/>
        <v>826.595602718009</v>
      </c>
    </row>
    <row r="21" ht="36.75" customHeight="1" spans="1:12">
      <c r="A21" s="13"/>
      <c r="B21" s="12" t="s">
        <v>28</v>
      </c>
      <c r="C21" s="15"/>
      <c r="D21" s="14">
        <v>13</v>
      </c>
      <c r="E21" s="16">
        <f t="shared" si="7"/>
        <v>0</v>
      </c>
      <c r="F21" s="16">
        <f t="shared" si="8"/>
        <v>0</v>
      </c>
      <c r="G21" s="18">
        <v>0</v>
      </c>
      <c r="H21" s="18">
        <v>0</v>
      </c>
      <c r="I21" s="18">
        <v>0</v>
      </c>
      <c r="J21" s="18">
        <v>0</v>
      </c>
      <c r="K21" s="18">
        <v>0</v>
      </c>
      <c r="L21" s="16">
        <f t="shared" si="1"/>
        <v>0</v>
      </c>
    </row>
    <row r="22" ht="36.75" customHeight="1" spans="1:12">
      <c r="A22" s="13"/>
      <c r="B22" s="12" t="s">
        <v>29</v>
      </c>
      <c r="C22" s="15"/>
      <c r="D22" s="14">
        <v>14</v>
      </c>
      <c r="E22" s="16">
        <f t="shared" si="7"/>
        <v>0</v>
      </c>
      <c r="F22" s="16">
        <f t="shared" si="8"/>
        <v>0</v>
      </c>
      <c r="G22" s="18">
        <v>0</v>
      </c>
      <c r="H22" s="18">
        <v>0</v>
      </c>
      <c r="I22" s="18">
        <v>0</v>
      </c>
      <c r="J22" s="18">
        <v>0</v>
      </c>
      <c r="K22" s="18">
        <v>0</v>
      </c>
      <c r="L22" s="16">
        <f t="shared" si="1"/>
        <v>0</v>
      </c>
    </row>
    <row r="23" ht="36.75" customHeight="1" spans="1:12">
      <c r="A23" s="13"/>
      <c r="B23" s="12" t="s">
        <v>30</v>
      </c>
      <c r="C23" s="15"/>
      <c r="D23" s="14">
        <v>15</v>
      </c>
      <c r="E23" s="16">
        <f t="shared" si="7"/>
        <v>8957.77</v>
      </c>
      <c r="F23" s="16">
        <f t="shared" si="8"/>
        <v>0</v>
      </c>
      <c r="G23" s="18">
        <v>0</v>
      </c>
      <c r="H23" s="18">
        <v>0</v>
      </c>
      <c r="I23" s="18">
        <v>8957.77</v>
      </c>
      <c r="J23" s="18">
        <v>0</v>
      </c>
      <c r="K23" s="18">
        <v>9918.83</v>
      </c>
      <c r="L23" s="16">
        <f t="shared" si="1"/>
        <v>-9.68924762295553</v>
      </c>
    </row>
    <row r="24" ht="36.75" customHeight="1" spans="1:12">
      <c r="A24" s="13"/>
      <c r="B24" s="12" t="s">
        <v>31</v>
      </c>
      <c r="C24" s="15"/>
      <c r="D24" s="14">
        <v>16</v>
      </c>
      <c r="E24" s="16">
        <f t="shared" si="7"/>
        <v>5961807.02</v>
      </c>
      <c r="F24" s="16">
        <f t="shared" si="8"/>
        <v>742083.09</v>
      </c>
      <c r="G24" s="18">
        <v>742083.09</v>
      </c>
      <c r="H24" s="18">
        <v>0</v>
      </c>
      <c r="I24" s="18">
        <v>5219723.93</v>
      </c>
      <c r="J24" s="18">
        <v>0</v>
      </c>
      <c r="K24" s="18">
        <v>6490915.96</v>
      </c>
      <c r="L24" s="16">
        <f t="shared" si="1"/>
        <v>-8.15152966485181</v>
      </c>
    </row>
    <row r="25" ht="36.75" customHeight="1" spans="1:12">
      <c r="A25" s="13"/>
      <c r="B25" s="12" t="s">
        <v>32</v>
      </c>
      <c r="C25" s="15"/>
      <c r="D25" s="14">
        <v>17</v>
      </c>
      <c r="E25" s="16">
        <f t="shared" si="7"/>
        <v>0</v>
      </c>
      <c r="F25" s="16">
        <f t="shared" si="8"/>
        <v>0</v>
      </c>
      <c r="G25" s="18">
        <v>0</v>
      </c>
      <c r="H25" s="18">
        <v>0</v>
      </c>
      <c r="I25" s="18">
        <v>0</v>
      </c>
      <c r="J25" s="18">
        <v>0</v>
      </c>
      <c r="K25" s="18">
        <v>0</v>
      </c>
      <c r="L25" s="16">
        <f t="shared" si="1"/>
        <v>0</v>
      </c>
    </row>
    <row r="26" ht="36.75" customHeight="1" spans="1:12">
      <c r="A26" s="12" t="s">
        <v>33</v>
      </c>
      <c r="B26" s="12" t="s">
        <v>11</v>
      </c>
      <c r="C26" s="15"/>
      <c r="D26" s="14">
        <v>18</v>
      </c>
      <c r="E26" s="16">
        <f>ROUND(E27+E33+E34,2)</f>
        <v>34981445.29</v>
      </c>
      <c r="F26" s="16">
        <f>ROUND(F27+F33+F34,2)</f>
        <v>21148115.04</v>
      </c>
      <c r="G26" s="16">
        <f t="shared" ref="G26:K26" si="9">G27+G33+G34</f>
        <v>21148115.04</v>
      </c>
      <c r="H26" s="16">
        <f t="shared" si="9"/>
        <v>0</v>
      </c>
      <c r="I26" s="16">
        <f t="shared" si="9"/>
        <v>13833330.25</v>
      </c>
      <c r="J26" s="16">
        <f t="shared" si="9"/>
        <v>467632.17</v>
      </c>
      <c r="K26" s="16">
        <f t="shared" si="9"/>
        <v>31721072.5</v>
      </c>
      <c r="L26" s="16">
        <f t="shared" si="1"/>
        <v>10.2782552197754</v>
      </c>
    </row>
    <row r="27" ht="36.75" customHeight="1" spans="1:12">
      <c r="A27" s="17"/>
      <c r="B27" s="14" t="s">
        <v>14</v>
      </c>
      <c r="C27" s="14"/>
      <c r="D27" s="14">
        <v>19</v>
      </c>
      <c r="E27" s="16">
        <f t="shared" ref="E27:K27" si="10">ROUND(E28+E30+E32,2)</f>
        <v>12622960.71</v>
      </c>
      <c r="F27" s="16">
        <f t="shared" si="10"/>
        <v>5757273.05</v>
      </c>
      <c r="G27" s="16">
        <f t="shared" si="10"/>
        <v>5757273.05</v>
      </c>
      <c r="H27" s="16">
        <f t="shared" si="10"/>
        <v>0</v>
      </c>
      <c r="I27" s="16">
        <f t="shared" si="10"/>
        <v>6865687.66</v>
      </c>
      <c r="J27" s="16">
        <f t="shared" si="10"/>
        <v>467632.17</v>
      </c>
      <c r="K27" s="16">
        <f t="shared" si="10"/>
        <v>11170659.33</v>
      </c>
      <c r="L27" s="16">
        <f t="shared" si="1"/>
        <v>13.0010354545473</v>
      </c>
    </row>
    <row r="28" ht="36.75" customHeight="1" spans="1:12">
      <c r="A28" s="13"/>
      <c r="B28" s="12" t="s">
        <v>34</v>
      </c>
      <c r="C28" s="15"/>
      <c r="D28" s="14">
        <v>20</v>
      </c>
      <c r="E28" s="16">
        <f t="shared" ref="E28:E35" si="11">ROUND(F28+I28,2)</f>
        <v>12608975.71</v>
      </c>
      <c r="F28" s="19">
        <f t="shared" ref="F28:F35" si="12">ROUND(G28+H28,2)</f>
        <v>5757273.05</v>
      </c>
      <c r="G28" s="20">
        <v>5757273.05</v>
      </c>
      <c r="H28" s="20">
        <v>0</v>
      </c>
      <c r="I28" s="18">
        <v>6851702.66</v>
      </c>
      <c r="J28" s="18">
        <v>467632.17</v>
      </c>
      <c r="K28" s="18">
        <v>11163038.33</v>
      </c>
      <c r="L28" s="16">
        <f t="shared" si="1"/>
        <v>12.9529016855038</v>
      </c>
    </row>
    <row r="29" ht="36.75" customHeight="1" spans="1:12">
      <c r="A29" s="13"/>
      <c r="B29" s="21" t="s">
        <v>35</v>
      </c>
      <c r="C29" s="22"/>
      <c r="D29" s="14">
        <v>21</v>
      </c>
      <c r="E29" s="23">
        <f>ROUND(I29,2)</f>
        <v>0</v>
      </c>
      <c r="F29" s="24" t="s">
        <v>36</v>
      </c>
      <c r="G29" s="24" t="s">
        <v>36</v>
      </c>
      <c r="H29" s="24" t="s">
        <v>36</v>
      </c>
      <c r="I29" s="46">
        <v>0</v>
      </c>
      <c r="J29" s="47" t="s">
        <v>36</v>
      </c>
      <c r="K29" s="18">
        <v>0</v>
      </c>
      <c r="L29" s="16">
        <f t="shared" si="1"/>
        <v>0</v>
      </c>
    </row>
    <row r="30" ht="36.75" customHeight="1" spans="1:12">
      <c r="A30" s="13"/>
      <c r="B30" s="12" t="s">
        <v>37</v>
      </c>
      <c r="C30" s="15"/>
      <c r="D30" s="14">
        <v>22</v>
      </c>
      <c r="E30" s="23">
        <f t="shared" si="11"/>
        <v>13985</v>
      </c>
      <c r="F30" s="25">
        <f t="shared" si="12"/>
        <v>0</v>
      </c>
      <c r="G30" s="26">
        <v>0</v>
      </c>
      <c r="H30" s="26">
        <v>0</v>
      </c>
      <c r="I30" s="46">
        <v>13985</v>
      </c>
      <c r="J30" s="18">
        <v>0</v>
      </c>
      <c r="K30" s="18">
        <v>7621</v>
      </c>
      <c r="L30" s="16">
        <f t="shared" si="1"/>
        <v>83.5061015614749</v>
      </c>
    </row>
    <row r="31" ht="36.75" customHeight="1" spans="1:12">
      <c r="A31" s="13"/>
      <c r="B31" s="21" t="s">
        <v>38</v>
      </c>
      <c r="C31" s="22"/>
      <c r="D31" s="14">
        <v>23</v>
      </c>
      <c r="E31" s="23">
        <f>ROUND(I31,2)</f>
        <v>0</v>
      </c>
      <c r="F31" s="27" t="s">
        <v>36</v>
      </c>
      <c r="G31" s="27" t="s">
        <v>36</v>
      </c>
      <c r="H31" s="27" t="s">
        <v>36</v>
      </c>
      <c r="I31" s="46">
        <v>0</v>
      </c>
      <c r="J31" s="47" t="s">
        <v>36</v>
      </c>
      <c r="K31" s="18">
        <v>0</v>
      </c>
      <c r="L31" s="16">
        <f t="shared" si="1"/>
        <v>0</v>
      </c>
    </row>
    <row r="32" ht="36.75" customHeight="1" spans="1:12">
      <c r="A32" s="13"/>
      <c r="B32" s="12" t="s">
        <v>39</v>
      </c>
      <c r="C32" s="15"/>
      <c r="D32" s="14">
        <v>24</v>
      </c>
      <c r="E32" s="16">
        <f t="shared" si="11"/>
        <v>0</v>
      </c>
      <c r="F32" s="28">
        <f t="shared" si="12"/>
        <v>0</v>
      </c>
      <c r="G32" s="29">
        <v>0</v>
      </c>
      <c r="H32" s="29">
        <v>0</v>
      </c>
      <c r="I32" s="18">
        <v>0</v>
      </c>
      <c r="J32" s="18">
        <v>0</v>
      </c>
      <c r="K32" s="18">
        <v>0</v>
      </c>
      <c r="L32" s="16">
        <f t="shared" si="1"/>
        <v>0</v>
      </c>
    </row>
    <row r="33" ht="36.75" customHeight="1" spans="1:12">
      <c r="A33" s="13"/>
      <c r="B33" s="12" t="s">
        <v>40</v>
      </c>
      <c r="C33" s="15"/>
      <c r="D33" s="14">
        <v>25</v>
      </c>
      <c r="E33" s="16">
        <f t="shared" si="11"/>
        <v>0</v>
      </c>
      <c r="F33" s="16">
        <f t="shared" si="12"/>
        <v>0</v>
      </c>
      <c r="G33" s="18">
        <v>0</v>
      </c>
      <c r="H33" s="18">
        <v>0</v>
      </c>
      <c r="I33" s="18">
        <v>0</v>
      </c>
      <c r="J33" s="18">
        <v>0</v>
      </c>
      <c r="K33" s="18">
        <v>0</v>
      </c>
      <c r="L33" s="16">
        <f t="shared" si="1"/>
        <v>0</v>
      </c>
    </row>
    <row r="34" ht="36.75" customHeight="1" spans="1:12">
      <c r="A34" s="13"/>
      <c r="B34" s="12" t="s">
        <v>41</v>
      </c>
      <c r="C34" s="15"/>
      <c r="D34" s="14">
        <v>26</v>
      </c>
      <c r="E34" s="16">
        <f t="shared" si="11"/>
        <v>22358484.58</v>
      </c>
      <c r="F34" s="16">
        <f t="shared" si="12"/>
        <v>15390841.99</v>
      </c>
      <c r="G34" s="18">
        <v>15390841.99</v>
      </c>
      <c r="H34" s="18">
        <v>0</v>
      </c>
      <c r="I34" s="18">
        <v>6967642.59</v>
      </c>
      <c r="J34" s="18">
        <v>0</v>
      </c>
      <c r="K34" s="18">
        <v>20550413.17</v>
      </c>
      <c r="L34" s="16">
        <f t="shared" si="1"/>
        <v>8.79822412835701</v>
      </c>
    </row>
    <row r="35" ht="36.75" customHeight="1" spans="1:12">
      <c r="A35" s="12" t="s">
        <v>42</v>
      </c>
      <c r="B35" s="12" t="s">
        <v>43</v>
      </c>
      <c r="C35" s="15"/>
      <c r="D35" s="14">
        <v>27</v>
      </c>
      <c r="E35" s="16">
        <f t="shared" si="11"/>
        <v>21770519.37</v>
      </c>
      <c r="F35" s="16">
        <f t="shared" si="12"/>
        <v>14804393.47</v>
      </c>
      <c r="G35" s="16">
        <v>14804393.47</v>
      </c>
      <c r="H35" s="16">
        <v>0</v>
      </c>
      <c r="I35" s="16">
        <v>6966125.9</v>
      </c>
      <c r="J35" s="16">
        <v>24423858.72</v>
      </c>
      <c r="K35" s="16">
        <v>26451858.7</v>
      </c>
      <c r="L35" s="16">
        <f t="shared" si="1"/>
        <v>-17.6975817960195</v>
      </c>
    </row>
    <row r="36" ht="36.75" customHeight="1" spans="1:12">
      <c r="A36" s="13"/>
      <c r="B36" s="12" t="s">
        <v>44</v>
      </c>
      <c r="C36" s="15"/>
      <c r="D36" s="14">
        <v>28</v>
      </c>
      <c r="E36" s="16">
        <f t="shared" ref="E36:K36" si="13">ROUND(E9-E26,2)</f>
        <v>-6663184.28</v>
      </c>
      <c r="F36" s="16">
        <f t="shared" si="13"/>
        <v>-5017220.55</v>
      </c>
      <c r="G36" s="16">
        <f t="shared" si="13"/>
        <v>-5017220.55</v>
      </c>
      <c r="H36" s="16">
        <f t="shared" si="13"/>
        <v>0</v>
      </c>
      <c r="I36" s="16">
        <f t="shared" si="13"/>
        <v>-1645963.73</v>
      </c>
      <c r="J36" s="16">
        <f t="shared" si="13"/>
        <v>1759170.85</v>
      </c>
      <c r="K36" s="16">
        <f t="shared" si="13"/>
        <v>-4681339.33</v>
      </c>
      <c r="L36" s="16">
        <f t="shared" si="1"/>
        <v>-42.3349988175286</v>
      </c>
    </row>
    <row r="37" ht="36.75" customHeight="1" spans="1:12">
      <c r="A37" s="13"/>
      <c r="B37" s="12" t="s">
        <v>45</v>
      </c>
      <c r="C37" s="15"/>
      <c r="D37" s="14">
        <v>29</v>
      </c>
      <c r="E37" s="16">
        <f t="shared" ref="E37:K37" si="14">E35+E36</f>
        <v>15107335.09</v>
      </c>
      <c r="F37" s="16">
        <f t="shared" si="14"/>
        <v>9787172.92</v>
      </c>
      <c r="G37" s="16">
        <f t="shared" si="14"/>
        <v>9787172.92</v>
      </c>
      <c r="H37" s="16">
        <f t="shared" si="14"/>
        <v>0</v>
      </c>
      <c r="I37" s="16">
        <f t="shared" si="14"/>
        <v>5320162.17</v>
      </c>
      <c r="J37" s="16">
        <f t="shared" si="14"/>
        <v>26183029.57</v>
      </c>
      <c r="K37" s="16">
        <f t="shared" si="14"/>
        <v>21770519.37</v>
      </c>
      <c r="L37" s="16">
        <f t="shared" si="1"/>
        <v>-30.6064553020354</v>
      </c>
    </row>
    <row r="38" ht="21" customHeight="1" spans="1:12">
      <c r="A38" s="30"/>
      <c r="B38" s="31" t="s">
        <v>46</v>
      </c>
      <c r="C38" s="32"/>
      <c r="D38" s="32"/>
      <c r="E38" s="32"/>
      <c r="F38" s="32"/>
      <c r="G38" s="33"/>
      <c r="H38" s="33"/>
      <c r="I38" s="48"/>
      <c r="J38" s="48"/>
      <c r="K38" s="33"/>
      <c r="L38" s="33"/>
    </row>
    <row r="39" ht="28.5" customHeight="1" spans="1:12">
      <c r="A39" s="30"/>
      <c r="B39" s="34" t="s">
        <v>47</v>
      </c>
      <c r="C39" s="32"/>
      <c r="D39" s="32"/>
      <c r="E39" s="32"/>
      <c r="F39" s="32"/>
      <c r="G39" s="32"/>
      <c r="H39" s="32"/>
      <c r="I39" s="32"/>
      <c r="J39" s="32"/>
      <c r="K39" s="32"/>
      <c r="L39" s="32"/>
    </row>
    <row r="40" ht="21" customHeight="1" spans="1:12">
      <c r="A40" s="30"/>
      <c r="B40" s="35" t="s">
        <v>48</v>
      </c>
      <c r="C40" s="5"/>
      <c r="D40" s="5"/>
      <c r="E40" s="5"/>
      <c r="F40" s="5"/>
      <c r="G40" s="5"/>
      <c r="H40" s="5"/>
      <c r="I40" s="5"/>
      <c r="J40" s="5"/>
      <c r="K40" s="5"/>
      <c r="L40" s="5"/>
    </row>
    <row r="41" ht="21" customHeight="1" spans="1:12">
      <c r="A41" s="5"/>
      <c r="B41" s="5"/>
      <c r="C41" s="5"/>
      <c r="D41" s="5"/>
      <c r="E41" s="5"/>
      <c r="F41" s="5"/>
      <c r="G41" s="5"/>
      <c r="H41" s="5"/>
      <c r="I41" s="5"/>
      <c r="J41" s="5"/>
      <c r="K41" s="5"/>
      <c r="L41" s="5"/>
    </row>
    <row r="42" ht="21" customHeight="1" spans="1:12">
      <c r="A42" s="5"/>
      <c r="B42" s="35" t="s">
        <v>49</v>
      </c>
      <c r="C42" s="5"/>
      <c r="D42" s="5"/>
      <c r="E42" s="5"/>
      <c r="F42" s="5"/>
      <c r="G42" s="5"/>
      <c r="H42" s="5"/>
      <c r="I42" s="5"/>
      <c r="J42" s="5"/>
      <c r="K42" s="5"/>
      <c r="L42" s="5"/>
    </row>
  </sheetData>
  <mergeCells count="44">
    <mergeCell ref="A1:L1"/>
    <mergeCell ref="K3:L3"/>
    <mergeCell ref="B4:E4"/>
    <mergeCell ref="F4:H4"/>
    <mergeCell ref="K4:L4"/>
    <mergeCell ref="E5:I5"/>
    <mergeCell ref="F6:H6"/>
    <mergeCell ref="B9:C9"/>
    <mergeCell ref="B10:C10"/>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F38"/>
    <mergeCell ref="H38:J38"/>
    <mergeCell ref="B39:L39"/>
    <mergeCell ref="B40:L40"/>
    <mergeCell ref="B42:H42"/>
    <mergeCell ref="A9:A25"/>
    <mergeCell ref="A26:A34"/>
    <mergeCell ref="A35:A37"/>
    <mergeCell ref="B11:B15"/>
    <mergeCell ref="B16:B18"/>
    <mergeCell ref="E6:E7"/>
    <mergeCell ref="I6:I7"/>
    <mergeCell ref="J5:J7"/>
    <mergeCell ref="K5:K7"/>
    <mergeCell ref="L5:L7"/>
    <mergeCell ref="A5:D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白衫如初-</cp:lastModifiedBy>
  <dcterms:created xsi:type="dcterms:W3CDTF">2025-10-13T02:45:00Z</dcterms:created>
  <dcterms:modified xsi:type="dcterms:W3CDTF">2025-10-20T07:05:15Z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107B250CE8C74CAEB199C7640DA25AE5_11</vt:lpwstr>
  </property>
  <property fmtid="{D5CDD505-2E9C-101B-9397-08002B2CF9AE}" pid="3" name="KSOProductBuildVer">
    <vt:lpwstr>2052-12.1.0.23125</vt:lpwstr>
  </property>
</Properties>
</file>