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<sst xmlns="http://schemas.openxmlformats.org/spreadsheetml/2006/main" count="78" uniqueCount="63">
  <si>
    <t>职工基本医疗(含生育)保险基金计划执行情况月报(当月数)</t>
  </si>
  <si>
    <t>月报01表</t>
  </si>
  <si>
    <t>填报单位:</t>
  </si>
  <si>
    <t>冠县</t>
  </si>
  <si>
    <t>2026年01月</t>
  </si>
  <si>
    <t>单位:元</t>
  </si>
  <si>
    <t>项    目</t>
  </si>
  <si>
    <t>当月发生数</t>
  </si>
  <si>
    <t>上月数</t>
  </si>
  <si>
    <t>环比</t>
  </si>
  <si>
    <t>合计</t>
  </si>
  <si>
    <t>统筹基金</t>
  </si>
  <si>
    <t>个人账户基金</t>
  </si>
  <si>
    <t>其中:生育保险</t>
  </si>
  <si>
    <t>小计</t>
  </si>
  <si>
    <t>统账结合</t>
  </si>
  <si>
    <t>单建统筹</t>
  </si>
  <si>
    <t>收入</t>
  </si>
  <si>
    <t>收入合计</t>
  </si>
  <si>
    <t>收入小计</t>
  </si>
  <si>
    <t>征缴收入</t>
  </si>
  <si>
    <t>当期</t>
  </si>
  <si>
    <t>预缴</t>
  </si>
  <si>
    <t>清欠及补缴</t>
  </si>
  <si>
    <t>其他</t>
  </si>
  <si>
    <t>——</t>
  </si>
  <si>
    <t>财政补贴</t>
  </si>
  <si>
    <t>中央</t>
  </si>
  <si>
    <t>地方</t>
  </si>
  <si>
    <t>利息收入</t>
  </si>
  <si>
    <t>其他收入</t>
  </si>
  <si>
    <t>待转保险费收入</t>
  </si>
  <si>
    <t>待转利息收入</t>
  </si>
  <si>
    <t>转移收入</t>
  </si>
  <si>
    <t>上级补助收入</t>
  </si>
  <si>
    <t>其中:上级补助省级调剂金收入</t>
  </si>
  <si>
    <t>下级上解收入</t>
  </si>
  <si>
    <t>其中:下级上解省级调剂金收入</t>
  </si>
  <si>
    <t>调剂后收入小计</t>
  </si>
  <si>
    <t>支出</t>
  </si>
  <si>
    <t>支出合计</t>
  </si>
  <si>
    <t>支出小计</t>
  </si>
  <si>
    <t>待遇支出</t>
  </si>
  <si>
    <t>其中:生育医疗费用支出</t>
  </si>
  <si>
    <t>生育津贴待遇支出</t>
  </si>
  <si>
    <t>个人账户负担近亲属医疗费用</t>
  </si>
  <si>
    <t>其他支出</t>
  </si>
  <si>
    <t>其中:代缴近亲属参加居民医保缴费</t>
  </si>
  <si>
    <t>转移支出</t>
  </si>
  <si>
    <t>补助下级支出</t>
  </si>
  <si>
    <t>其中:补助下级省级调剂金支出</t>
  </si>
  <si>
    <t>上解上级支出</t>
  </si>
  <si>
    <t>其中:上解上级省级调剂金支出</t>
  </si>
  <si>
    <t>调剂后支出小计</t>
  </si>
  <si>
    <t>结余</t>
  </si>
  <si>
    <t>期初结余</t>
  </si>
  <si>
    <t>其中:省级风险调剂金</t>
  </si>
  <si>
    <t>当期结余</t>
  </si>
  <si>
    <t>期末累计结余</t>
  </si>
  <si>
    <t>注:1.收支数为当月发生额；</t>
  </si>
  <si>
    <t xml:space="preserve">    2.医疗保险待转保险费及待转利息收入在统筹基金统账结合项目中填列；</t>
  </si>
  <si>
    <t xml:space="preserve">    3.征缴收入项目下如有“其他”收入需附文字说明，说明其资金来源及依据；</t>
  </si>
  <si>
    <t xml:space="preserve">    4.纵向校验公式:1=2+16+18≥20； 2=3+8+11+12+13+14+15；3=4+5+6+7；8=9+10；16≥17；18≥19；20=2+17+19；21=22+30+32≥34；22=23+27+29；23≥24+25+26；27≥28；34=22+31+33；35=上月期末累计结余≥36；37=1-21≥38；39=35+37；40=36+38。
    5.横向校核公式:2=3+4；1=2+5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</si>
</sst>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9">
    <font>
      <sz val="11"/>
      <color theme="1"/>
      <name val="宋体"/>
      <charset val="134"/>
      <scheme val="minor"/>
    </font>
    <font>
      <sz val="11"/>
      <color theme="1"/>
      <name val="宋体"/>
      <charset val="134"/>
      <scheme val="minor"/>
    </font>
    <font>
      <sz val="11"/>
      <name val="宋体"/>
      <charset val="134"/>
    </font>
    <font>
      <b/>
      <sz val="29"/>
      <color indexed="8"/>
      <name val="宋体"/>
      <charset val="1"/>
    </font>
    <font>
      <sz val="11"/>
      <name val="宋体"/>
      <charset val="1"/>
    </font>
    <font>
      <sz val="12"/>
      <color indexed="8"/>
      <name val="宋体"/>
      <charset val="1"/>
    </font>
    <font>
      <b/>
      <sz val="12"/>
      <color indexed="15"/>
      <name val="宋体"/>
      <charset val="1"/>
    </font>
    <font>
      <b/>
      <sz val="12"/>
      <color indexed="8"/>
      <name val="宋体"/>
      <charset val="1"/>
    </font>
    <font>
      <b/>
      <sz val="12"/>
      <color indexed="10"/>
      <name val="宋体"/>
      <charset val="1"/>
    </font>
    <font>
      <sz val="12"/>
      <color indexed="10"/>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indexed="9"/>
        <bgColor indexed="64"/>
      </patternFill>
    </fill>
    <fill>
      <patternFill patternType="solid">
        <fgColor rgb="FF00FFFF"/>
        <bgColor indexed="64"/>
      </patternFill>
    </fill>
    <fill>
      <patternFill patternType="solid">
        <fgColor rgb="FFFFFF80"/>
        <bgColor indexed="64"/>
      </patternFill>
    </fill>
    <fill>
      <patternFill patternType="solid">
        <fgColor rgb="FFFFFF99"/>
        <bgColor indexed="64"/>
      </patternFill>
    </fill>
    <fill>
      <patternFill patternType="solid">
        <fgColor rgb="FF80FFFF"/>
        <bgColor indexed="64"/>
      </patternFill>
    </fill>
    <fill>
      <patternFill patternType="solid">
        <fgColor rgb="FF99CC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8"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9" borderId="6" applyNumberFormat="0" applyAlignment="0" applyProtection="0">
      <alignment vertical="center"/>
    </xf>
    <xf numFmtId="0" fontId="19" fillId="10" borderId="7" applyNumberFormat="0" applyAlignment="0" applyProtection="0">
      <alignment vertical="center"/>
    </xf>
    <xf numFmtId="0" fontId="20" fillId="10" borderId="6" applyNumberFormat="0" applyAlignment="0" applyProtection="0">
      <alignment vertical="center"/>
    </xf>
    <xf numFmtId="0" fontId="21" fillId="11"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7" fillId="38" borderId="0" applyNumberFormat="0" applyBorder="0" applyAlignment="0" applyProtection="0">
      <alignment vertical="center"/>
    </xf>
    <xf numFmtId="0" fontId="1" fillId="0" borderId="0"/>
  </cellStyleXfs>
  <cellXfs count="30">
    <xf numFmtId="0" fontId="0" fillId="0" borderId="0" xfId="0">
      <alignment vertical="center"/>
    </xf>
    <xf numFmtId="0" fontId="1" fillId="0" borderId="0" xfId="49"/>
    <xf numFmtId="0" fontId="2" fillId="0" borderId="0" xfId="49" applyFont="1" applyFill="1"/>
    <xf numFmtId="0" fontId="3" fillId="2" borderId="0" xfId="49" applyFont="1" applyFill="1" applyAlignment="1">
      <alignment horizontal="center" vertical="center" wrapText="1"/>
    </xf>
    <xf numFmtId="0" fontId="3" fillId="2" borderId="0" xfId="49" applyFont="1" applyFill="1" applyAlignment="1">
      <alignment horizontal="center" vertical="center"/>
    </xf>
    <xf numFmtId="0" fontId="4" fillId="2" borderId="0" xfId="49" applyFont="1" applyFill="1"/>
    <xf numFmtId="0" fontId="5" fillId="2" borderId="0" xfId="49" applyFont="1" applyFill="1" applyAlignment="1">
      <alignment vertical="center"/>
    </xf>
    <xf numFmtId="0" fontId="5" fillId="2" borderId="0" xfId="49" applyFont="1" applyFill="1" applyAlignment="1">
      <alignment horizontal="center" vertical="center" wrapText="1"/>
    </xf>
    <xf numFmtId="0" fontId="5" fillId="2" borderId="0" xfId="49" applyFont="1" applyFill="1" applyAlignment="1">
      <alignment horizontal="left" vertical="center" wrapText="1"/>
    </xf>
    <xf numFmtId="0" fontId="5" fillId="2" borderId="1" xfId="49" applyFont="1" applyFill="1" applyBorder="1" applyAlignment="1">
      <alignment vertical="center"/>
    </xf>
    <xf numFmtId="49" fontId="5" fillId="2" borderId="1" xfId="49" applyNumberFormat="1" applyFont="1" applyFill="1" applyBorder="1" applyAlignment="1">
      <alignment horizontal="left" vertical="center" wrapText="1"/>
    </xf>
    <xf numFmtId="0" fontId="5" fillId="2" borderId="1" xfId="49" applyFont="1" applyFill="1" applyBorder="1" applyAlignment="1">
      <alignment horizontal="left"/>
    </xf>
    <xf numFmtId="0" fontId="5" fillId="2" borderId="1" xfId="49" applyFont="1" applyFill="1" applyBorder="1" applyAlignment="1">
      <alignment horizontal="left" wrapText="1"/>
    </xf>
    <xf numFmtId="0" fontId="4" fillId="2" borderId="1" xfId="49" applyFont="1" applyFill="1" applyBorder="1"/>
    <xf numFmtId="0" fontId="5" fillId="2" borderId="1" xfId="49" applyFont="1" applyFill="1" applyBorder="1" applyAlignment="1">
      <alignment horizontal="center" vertical="center" wrapText="1"/>
    </xf>
    <xf numFmtId="0" fontId="5" fillId="3" borderId="2" xfId="49" applyFont="1" applyFill="1" applyBorder="1" applyAlignment="1">
      <alignment horizontal="center" vertical="center" wrapText="1"/>
    </xf>
    <xf numFmtId="0" fontId="5" fillId="3" borderId="2" xfId="49" applyFont="1" applyFill="1" applyBorder="1" applyAlignment="1">
      <alignment horizontal="center" vertical="center"/>
    </xf>
    <xf numFmtId="0" fontId="6" fillId="3" borderId="2" xfId="49" applyFont="1" applyFill="1" applyBorder="1" applyAlignment="1">
      <alignment horizontal="center" vertical="center" wrapText="1"/>
    </xf>
    <xf numFmtId="0" fontId="6" fillId="3" borderId="2" xfId="49" applyFont="1" applyFill="1" applyBorder="1" applyAlignment="1">
      <alignment horizontal="center" vertical="center"/>
    </xf>
    <xf numFmtId="0" fontId="7" fillId="3" borderId="2" xfId="49" applyFont="1" applyFill="1" applyBorder="1" applyAlignment="1">
      <alignment horizontal="center" vertical="center"/>
    </xf>
    <xf numFmtId="0" fontId="7" fillId="3" borderId="2" xfId="49" applyFont="1" applyFill="1" applyBorder="1" applyAlignment="1">
      <alignment horizontal="center" vertical="center" wrapText="1"/>
    </xf>
    <xf numFmtId="0" fontId="8" fillId="3" borderId="2" xfId="49" applyFont="1" applyFill="1" applyBorder="1" applyAlignment="1">
      <alignment horizontal="center" vertical="center" wrapText="1"/>
    </xf>
    <xf numFmtId="176" fontId="5" fillId="4" borderId="2" xfId="49" applyNumberFormat="1" applyFont="1" applyFill="1" applyBorder="1" applyAlignment="1">
      <alignment horizontal="right" vertical="center"/>
    </xf>
    <xf numFmtId="176" fontId="5" fillId="2" borderId="2" xfId="49" applyNumberFormat="1" applyFont="1" applyFill="1" applyBorder="1" applyAlignment="1">
      <alignment horizontal="right" vertical="center"/>
    </xf>
    <xf numFmtId="176" fontId="5" fillId="5" borderId="2" xfId="49" applyNumberFormat="1" applyFont="1" applyFill="1" applyBorder="1" applyAlignment="1">
      <alignment horizontal="right" vertical="center"/>
    </xf>
    <xf numFmtId="0" fontId="5" fillId="6" borderId="2" xfId="49" applyFont="1" applyFill="1" applyBorder="1" applyAlignment="1">
      <alignment horizontal="center" vertical="center" wrapText="1"/>
    </xf>
    <xf numFmtId="0" fontId="9" fillId="3" borderId="2" xfId="49" applyFont="1" applyFill="1" applyBorder="1" applyAlignment="1">
      <alignment horizontal="center" vertical="center"/>
    </xf>
    <xf numFmtId="176" fontId="5" fillId="7" borderId="2" xfId="49" applyNumberFormat="1" applyFont="1" applyFill="1" applyBorder="1" applyAlignment="1">
      <alignment horizontal="right" vertical="center"/>
    </xf>
    <xf numFmtId="0" fontId="9" fillId="3" borderId="2" xfId="49" applyFont="1" applyFill="1" applyBorder="1" applyAlignment="1">
      <alignment horizontal="left" vertical="center"/>
    </xf>
    <xf numFmtId="0" fontId="5" fillId="2" borderId="0" xfId="49" applyFont="1" applyFill="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1"/>
  <sheetViews>
    <sheetView tabSelected="1" workbookViewId="0">
      <selection activeCell="A1" sqref="$A1:$XFD1048576"/>
    </sheetView>
  </sheetViews>
  <sheetFormatPr defaultColWidth="8" defaultRowHeight="14.4"/>
  <cols>
    <col min="1" max="1" width="10.9907407407407" style="2"/>
    <col min="2" max="3" width="19" style="2"/>
    <col min="4" max="4" width="3.46296296296296" style="2"/>
    <col min="5" max="5" width="27.25" style="2"/>
    <col min="6" max="11" width="32.2685185185185" style="2"/>
    <col min="12" max="12" width="24.1388888888889" style="2"/>
    <col min="13" max="16384" width="8" style="1"/>
  </cols>
  <sheetData>
    <row r="1" s="1" customFormat="1" ht="38.25" customHeight="1" spans="1:12">
      <c r="A1" s="3" t="s">
        <v>0</v>
      </c>
      <c r="B1" s="4"/>
      <c r="C1" s="4"/>
      <c r="D1" s="3"/>
      <c r="E1" s="3"/>
      <c r="F1" s="3"/>
      <c r="G1" s="3"/>
      <c r="H1" s="3"/>
      <c r="I1" s="3"/>
      <c r="J1" s="3"/>
      <c r="K1" s="3"/>
      <c r="L1" s="3"/>
    </row>
    <row r="2" s="1" customFormat="1" ht="15" customHeight="1" spans="1:12">
      <c r="A2" s="5"/>
      <c r="B2" s="5"/>
      <c r="C2" s="6"/>
      <c r="D2" s="7"/>
      <c r="E2" s="8"/>
      <c r="F2" s="8"/>
      <c r="G2" s="8"/>
      <c r="H2" s="8"/>
      <c r="I2" s="5"/>
      <c r="J2" s="5"/>
      <c r="K2" s="7" t="s">
        <v>1</v>
      </c>
      <c r="L2" s="7"/>
    </row>
    <row r="3" s="1" customFormat="1" ht="15.75" customHeight="1" spans="1:12">
      <c r="A3" s="9" t="s">
        <v>2</v>
      </c>
      <c r="B3" s="10" t="s">
        <v>3</v>
      </c>
      <c r="C3" s="11"/>
      <c r="D3" s="12"/>
      <c r="E3" s="12"/>
      <c r="F3" s="13"/>
      <c r="G3" s="10" t="s">
        <v>4</v>
      </c>
      <c r="H3" s="12"/>
      <c r="I3" s="13"/>
      <c r="J3" s="13"/>
      <c r="K3" s="14" t="s">
        <v>5</v>
      </c>
      <c r="L3" s="14"/>
    </row>
    <row r="4" s="1" customFormat="1" ht="18.75" customHeight="1" spans="1:12">
      <c r="A4" s="15" t="s">
        <v>6</v>
      </c>
      <c r="B4" s="16"/>
      <c r="C4" s="16"/>
      <c r="D4" s="15"/>
      <c r="E4" s="17" t="s">
        <v>7</v>
      </c>
      <c r="F4" s="18"/>
      <c r="G4" s="18"/>
      <c r="H4" s="17"/>
      <c r="I4" s="17"/>
      <c r="J4" s="18"/>
      <c r="K4" s="19" t="s">
        <v>8</v>
      </c>
      <c r="L4" s="20" t="s">
        <v>9</v>
      </c>
    </row>
    <row r="5" s="1" customFormat="1" ht="18.75" customHeight="1" spans="1:12">
      <c r="A5" s="15"/>
      <c r="B5" s="16"/>
      <c r="C5" s="16"/>
      <c r="D5" s="15"/>
      <c r="E5" s="20" t="s">
        <v>10</v>
      </c>
      <c r="F5" s="19" t="s">
        <v>11</v>
      </c>
      <c r="G5" s="19"/>
      <c r="H5" s="20"/>
      <c r="I5" s="20" t="s">
        <v>12</v>
      </c>
      <c r="J5" s="21" t="s">
        <v>13</v>
      </c>
      <c r="K5" s="19"/>
      <c r="L5" s="20"/>
    </row>
    <row r="6" s="1" customFormat="1" ht="18.75" customHeight="1" spans="1:12">
      <c r="A6" s="15"/>
      <c r="B6" s="16"/>
      <c r="C6" s="16"/>
      <c r="D6" s="15"/>
      <c r="E6" s="20"/>
      <c r="F6" s="19" t="s">
        <v>14</v>
      </c>
      <c r="G6" s="19" t="s">
        <v>15</v>
      </c>
      <c r="H6" s="20" t="s">
        <v>16</v>
      </c>
      <c r="I6" s="20"/>
      <c r="J6" s="21"/>
      <c r="K6" s="19"/>
      <c r="L6" s="20"/>
    </row>
    <row r="7" s="1" customFormat="1" ht="18.75" customHeight="1" spans="1:12">
      <c r="A7" s="15"/>
      <c r="B7" s="16"/>
      <c r="C7" s="16"/>
      <c r="D7" s="15"/>
      <c r="E7" s="20">
        <v>1</v>
      </c>
      <c r="F7" s="19">
        <v>2</v>
      </c>
      <c r="G7" s="19">
        <v>3</v>
      </c>
      <c r="H7" s="20">
        <v>4</v>
      </c>
      <c r="I7" s="20">
        <v>5</v>
      </c>
      <c r="J7" s="20">
        <v>6</v>
      </c>
      <c r="K7" s="19">
        <v>7</v>
      </c>
      <c r="L7" s="20">
        <v>8</v>
      </c>
    </row>
    <row r="8" s="1" customFormat="1" ht="20.25" customHeight="1" spans="1:12">
      <c r="A8" s="15" t="s">
        <v>17</v>
      </c>
      <c r="B8" s="16" t="s">
        <v>18</v>
      </c>
      <c r="C8" s="16"/>
      <c r="D8" s="15">
        <v>1</v>
      </c>
      <c r="E8" s="22">
        <f t="shared" ref="E8:E15" si="0">F8+I8</f>
        <v>40184611.32</v>
      </c>
      <c r="F8" s="22">
        <f t="shared" ref="F8:F15" si="1">G8+H8</f>
        <v>26119245.29</v>
      </c>
      <c r="G8" s="22">
        <f t="shared" ref="G8:J8" si="2">G9+G23+G25</f>
        <v>26119245.29</v>
      </c>
      <c r="H8" s="22">
        <f t="shared" si="2"/>
        <v>0</v>
      </c>
      <c r="I8" s="22">
        <f t="shared" si="2"/>
        <v>14065366.03</v>
      </c>
      <c r="J8" s="22">
        <f t="shared" si="2"/>
        <v>2407558.2</v>
      </c>
      <c r="K8" s="22">
        <v>24665168.6</v>
      </c>
      <c r="L8" s="22">
        <f t="shared" ref="L8:L47" si="3">IF(K8=0,0,(E8-K8)/ABS(K8)*100)</f>
        <v>62.920480989536</v>
      </c>
    </row>
    <row r="9" s="1" customFormat="1" ht="20.25" customHeight="1" spans="1:12">
      <c r="A9" s="15"/>
      <c r="B9" s="16" t="s">
        <v>19</v>
      </c>
      <c r="C9" s="16"/>
      <c r="D9" s="15">
        <v>2</v>
      </c>
      <c r="E9" s="22">
        <f t="shared" si="0"/>
        <v>24090623.52</v>
      </c>
      <c r="F9" s="22">
        <f t="shared" si="1"/>
        <v>19025257.49</v>
      </c>
      <c r="G9" s="22">
        <f t="shared" ref="G9:I9" si="4">G10+G15+G18+G19+G20+G21+G22</f>
        <v>19025257.49</v>
      </c>
      <c r="H9" s="22">
        <f t="shared" si="4"/>
        <v>0</v>
      </c>
      <c r="I9" s="22">
        <f t="shared" si="4"/>
        <v>5065366.03</v>
      </c>
      <c r="J9" s="22">
        <f>J10</f>
        <v>2407558.2</v>
      </c>
      <c r="K9" s="22">
        <v>24665168.6</v>
      </c>
      <c r="L9" s="22">
        <f t="shared" si="3"/>
        <v>-2.32937827961978</v>
      </c>
    </row>
    <row r="10" s="1" customFormat="1" ht="20.25" customHeight="1" spans="1:12">
      <c r="A10" s="15"/>
      <c r="B10" s="16" t="s">
        <v>20</v>
      </c>
      <c r="C10" s="16" t="s">
        <v>14</v>
      </c>
      <c r="D10" s="15">
        <v>3</v>
      </c>
      <c r="E10" s="22">
        <f t="shared" si="0"/>
        <v>24075582.18</v>
      </c>
      <c r="F10" s="22">
        <f t="shared" si="1"/>
        <v>19017494.48</v>
      </c>
      <c r="G10" s="22">
        <f t="shared" ref="G10:I10" si="5">G11+G12+G13+G14</f>
        <v>19017494.48</v>
      </c>
      <c r="H10" s="22">
        <f t="shared" si="5"/>
        <v>0</v>
      </c>
      <c r="I10" s="22">
        <f t="shared" si="5"/>
        <v>5058087.7</v>
      </c>
      <c r="J10" s="22">
        <f>J11+J12+J13</f>
        <v>2407558.2</v>
      </c>
      <c r="K10" s="22">
        <v>24619035.28</v>
      </c>
      <c r="L10" s="22">
        <f t="shared" si="3"/>
        <v>-2.20745083557962</v>
      </c>
    </row>
    <row r="11" s="1" customFormat="1" ht="20.25" customHeight="1" spans="1:12">
      <c r="A11" s="15"/>
      <c r="B11" s="16"/>
      <c r="C11" s="16" t="s">
        <v>21</v>
      </c>
      <c r="D11" s="15">
        <v>4</v>
      </c>
      <c r="E11" s="22">
        <f t="shared" si="0"/>
        <v>24075582.18</v>
      </c>
      <c r="F11" s="22">
        <f t="shared" si="1"/>
        <v>19017494.48</v>
      </c>
      <c r="G11" s="23">
        <v>19017494.48</v>
      </c>
      <c r="H11" s="23">
        <v>0</v>
      </c>
      <c r="I11" s="23">
        <v>5058087.7</v>
      </c>
      <c r="J11" s="23">
        <v>2407558.2</v>
      </c>
      <c r="K11" s="24">
        <v>24619035.28</v>
      </c>
      <c r="L11" s="24">
        <f t="shared" si="3"/>
        <v>-2.20745083557962</v>
      </c>
    </row>
    <row r="12" s="1" customFormat="1" ht="20.25" customHeight="1" spans="1:12">
      <c r="A12" s="15"/>
      <c r="B12" s="16"/>
      <c r="C12" s="16" t="s">
        <v>22</v>
      </c>
      <c r="D12" s="15">
        <v>5</v>
      </c>
      <c r="E12" s="22">
        <f t="shared" si="0"/>
        <v>0</v>
      </c>
      <c r="F12" s="22">
        <f t="shared" si="1"/>
        <v>0</v>
      </c>
      <c r="G12" s="23">
        <v>0</v>
      </c>
      <c r="H12" s="23">
        <v>0</v>
      </c>
      <c r="I12" s="23">
        <v>0</v>
      </c>
      <c r="J12" s="23">
        <v>0</v>
      </c>
      <c r="K12" s="24">
        <v>0</v>
      </c>
      <c r="L12" s="24">
        <f t="shared" si="3"/>
        <v>0</v>
      </c>
    </row>
    <row r="13" s="1" customFormat="1" ht="20.25" customHeight="1" spans="1:12">
      <c r="A13" s="15"/>
      <c r="B13" s="16"/>
      <c r="C13" s="16" t="s">
        <v>23</v>
      </c>
      <c r="D13" s="15">
        <v>6</v>
      </c>
      <c r="E13" s="22">
        <f t="shared" si="0"/>
        <v>0</v>
      </c>
      <c r="F13" s="22">
        <f t="shared" si="1"/>
        <v>0</v>
      </c>
      <c r="G13" s="23">
        <v>0</v>
      </c>
      <c r="H13" s="23">
        <v>0</v>
      </c>
      <c r="I13" s="23">
        <v>0</v>
      </c>
      <c r="J13" s="23">
        <v>0</v>
      </c>
      <c r="K13" s="24">
        <v>0</v>
      </c>
      <c r="L13" s="24">
        <f t="shared" si="3"/>
        <v>0</v>
      </c>
    </row>
    <row r="14" s="1" customFormat="1" ht="20.25" customHeight="1" spans="1:12">
      <c r="A14" s="15"/>
      <c r="B14" s="16"/>
      <c r="C14" s="16" t="s">
        <v>24</v>
      </c>
      <c r="D14" s="15">
        <v>7</v>
      </c>
      <c r="E14" s="22">
        <f t="shared" si="0"/>
        <v>0</v>
      </c>
      <c r="F14" s="22">
        <f t="shared" si="1"/>
        <v>0</v>
      </c>
      <c r="G14" s="23">
        <v>0</v>
      </c>
      <c r="H14" s="23">
        <v>0</v>
      </c>
      <c r="I14" s="23">
        <v>0</v>
      </c>
      <c r="J14" s="16" t="s">
        <v>25</v>
      </c>
      <c r="K14" s="24">
        <v>0</v>
      </c>
      <c r="L14" s="24">
        <f t="shared" si="3"/>
        <v>0</v>
      </c>
    </row>
    <row r="15" s="1" customFormat="1" ht="20.25" customHeight="1" spans="1:12">
      <c r="A15" s="15"/>
      <c r="B15" s="16" t="s">
        <v>26</v>
      </c>
      <c r="C15" s="16" t="s">
        <v>14</v>
      </c>
      <c r="D15" s="15">
        <v>8</v>
      </c>
      <c r="E15" s="22">
        <f t="shared" si="0"/>
        <v>0</v>
      </c>
      <c r="F15" s="22">
        <f t="shared" si="1"/>
        <v>0</v>
      </c>
      <c r="G15" s="24">
        <f>G16+G17</f>
        <v>0</v>
      </c>
      <c r="H15" s="24">
        <f>H17</f>
        <v>0</v>
      </c>
      <c r="I15" s="22">
        <f>I17</f>
        <v>0</v>
      </c>
      <c r="J15" s="16" t="s">
        <v>25</v>
      </c>
      <c r="K15" s="24">
        <v>0</v>
      </c>
      <c r="L15" s="24">
        <f t="shared" si="3"/>
        <v>0</v>
      </c>
    </row>
    <row r="16" s="1" customFormat="1" ht="20.25" customHeight="1" spans="1:12">
      <c r="A16" s="15"/>
      <c r="B16" s="16"/>
      <c r="C16" s="16" t="s">
        <v>27</v>
      </c>
      <c r="D16" s="15">
        <v>9</v>
      </c>
      <c r="E16" s="22">
        <f>F16</f>
        <v>0</v>
      </c>
      <c r="F16" s="22">
        <f>G16</f>
        <v>0</v>
      </c>
      <c r="G16" s="23">
        <v>0</v>
      </c>
      <c r="H16" s="16" t="s">
        <v>25</v>
      </c>
      <c r="I16" s="16" t="s">
        <v>25</v>
      </c>
      <c r="J16" s="16" t="s">
        <v>25</v>
      </c>
      <c r="K16" s="24">
        <v>0</v>
      </c>
      <c r="L16" s="24">
        <f t="shared" si="3"/>
        <v>0</v>
      </c>
    </row>
    <row r="17" s="1" customFormat="1" ht="20.25" customHeight="1" spans="1:12">
      <c r="A17" s="15"/>
      <c r="B17" s="16"/>
      <c r="C17" s="16" t="s">
        <v>28</v>
      </c>
      <c r="D17" s="15">
        <v>10</v>
      </c>
      <c r="E17" s="22">
        <f t="shared" ref="E17:E47" si="6">F17+I17</f>
        <v>0</v>
      </c>
      <c r="F17" s="22">
        <f t="shared" ref="F17:F47" si="7">G17+H17</f>
        <v>0</v>
      </c>
      <c r="G17" s="23">
        <v>0</v>
      </c>
      <c r="H17" s="23">
        <v>0</v>
      </c>
      <c r="I17" s="23">
        <v>0</v>
      </c>
      <c r="J17" s="16" t="s">
        <v>25</v>
      </c>
      <c r="K17" s="24">
        <v>0</v>
      </c>
      <c r="L17" s="24">
        <f t="shared" si="3"/>
        <v>0</v>
      </c>
    </row>
    <row r="18" s="1" customFormat="1" ht="20.25" customHeight="1" spans="1:12">
      <c r="A18" s="15"/>
      <c r="B18" s="16" t="s">
        <v>29</v>
      </c>
      <c r="C18" s="16"/>
      <c r="D18" s="15">
        <v>11</v>
      </c>
      <c r="E18" s="22">
        <f t="shared" si="6"/>
        <v>0</v>
      </c>
      <c r="F18" s="22">
        <f t="shared" si="7"/>
        <v>0</v>
      </c>
      <c r="G18" s="23">
        <v>0</v>
      </c>
      <c r="H18" s="23">
        <v>0</v>
      </c>
      <c r="I18" s="23">
        <v>0</v>
      </c>
      <c r="J18" s="16" t="s">
        <v>25</v>
      </c>
      <c r="K18" s="24">
        <v>38674.86</v>
      </c>
      <c r="L18" s="24">
        <f t="shared" si="3"/>
        <v>-100</v>
      </c>
    </row>
    <row r="19" s="1" customFormat="1" ht="20.25" customHeight="1" spans="1:12">
      <c r="A19" s="15"/>
      <c r="B19" s="16" t="s">
        <v>30</v>
      </c>
      <c r="C19" s="16"/>
      <c r="D19" s="15">
        <v>12</v>
      </c>
      <c r="E19" s="22">
        <f t="shared" si="6"/>
        <v>7763.01</v>
      </c>
      <c r="F19" s="22">
        <f t="shared" si="7"/>
        <v>7763.01</v>
      </c>
      <c r="G19" s="23">
        <v>7763.01</v>
      </c>
      <c r="H19" s="23">
        <v>0</v>
      </c>
      <c r="I19" s="23">
        <v>0</v>
      </c>
      <c r="J19" s="16" t="s">
        <v>25</v>
      </c>
      <c r="K19" s="24">
        <v>2719.38</v>
      </c>
      <c r="L19" s="24">
        <f t="shared" si="3"/>
        <v>185.469849745162</v>
      </c>
    </row>
    <row r="20" s="1" customFormat="1" ht="20.25" customHeight="1" spans="1:12">
      <c r="A20" s="25"/>
      <c r="B20" s="16" t="s">
        <v>31</v>
      </c>
      <c r="C20" s="16"/>
      <c r="D20" s="15">
        <v>13</v>
      </c>
      <c r="E20" s="22">
        <f t="shared" si="6"/>
        <v>0</v>
      </c>
      <c r="F20" s="22">
        <f t="shared" si="7"/>
        <v>0</v>
      </c>
      <c r="G20" s="23">
        <v>0</v>
      </c>
      <c r="H20" s="23">
        <v>0</v>
      </c>
      <c r="I20" s="23">
        <v>0</v>
      </c>
      <c r="J20" s="16" t="s">
        <v>25</v>
      </c>
      <c r="K20" s="24">
        <v>0</v>
      </c>
      <c r="L20" s="24">
        <f t="shared" si="3"/>
        <v>0</v>
      </c>
    </row>
    <row r="21" s="1" customFormat="1" ht="20.25" customHeight="1" spans="1:12">
      <c r="A21" s="25"/>
      <c r="B21" s="16" t="s">
        <v>32</v>
      </c>
      <c r="C21" s="16"/>
      <c r="D21" s="15">
        <v>14</v>
      </c>
      <c r="E21" s="22">
        <f t="shared" si="6"/>
        <v>0</v>
      </c>
      <c r="F21" s="22">
        <f t="shared" si="7"/>
        <v>0</v>
      </c>
      <c r="G21" s="23">
        <v>0</v>
      </c>
      <c r="H21" s="23">
        <v>0</v>
      </c>
      <c r="I21" s="23">
        <v>0</v>
      </c>
      <c r="J21" s="16" t="s">
        <v>25</v>
      </c>
      <c r="K21" s="24">
        <v>0</v>
      </c>
      <c r="L21" s="24">
        <f t="shared" si="3"/>
        <v>0</v>
      </c>
    </row>
    <row r="22" s="1" customFormat="1" ht="20.25" customHeight="1" spans="1:12">
      <c r="A22" s="25"/>
      <c r="B22" s="16" t="s">
        <v>33</v>
      </c>
      <c r="C22" s="16"/>
      <c r="D22" s="15">
        <v>15</v>
      </c>
      <c r="E22" s="22">
        <f t="shared" si="6"/>
        <v>7278.33</v>
      </c>
      <c r="F22" s="22">
        <f t="shared" si="7"/>
        <v>0</v>
      </c>
      <c r="G22" s="23">
        <v>0</v>
      </c>
      <c r="H22" s="23">
        <v>0</v>
      </c>
      <c r="I22" s="23">
        <v>7278.33</v>
      </c>
      <c r="J22" s="16" t="s">
        <v>25</v>
      </c>
      <c r="K22" s="24">
        <v>4739.08</v>
      </c>
      <c r="L22" s="24">
        <f t="shared" si="3"/>
        <v>53.5810748077686</v>
      </c>
    </row>
    <row r="23" s="1" customFormat="1" ht="20.25" customHeight="1" spans="1:12">
      <c r="A23" s="25"/>
      <c r="B23" s="16" t="s">
        <v>34</v>
      </c>
      <c r="C23" s="16"/>
      <c r="D23" s="15">
        <v>16</v>
      </c>
      <c r="E23" s="22">
        <f t="shared" si="6"/>
        <v>16093987.8</v>
      </c>
      <c r="F23" s="22">
        <f t="shared" si="7"/>
        <v>7093987.8</v>
      </c>
      <c r="G23" s="23">
        <v>7093987.8</v>
      </c>
      <c r="H23" s="23">
        <v>0</v>
      </c>
      <c r="I23" s="23">
        <v>9000000</v>
      </c>
      <c r="J23" s="23">
        <v>0</v>
      </c>
      <c r="K23" s="24">
        <v>11538789.83</v>
      </c>
      <c r="L23" s="24">
        <f t="shared" si="3"/>
        <v>39.4772592023197</v>
      </c>
    </row>
    <row r="24" s="1" customFormat="1" ht="20.25" customHeight="1" spans="1:12">
      <c r="A24" s="25"/>
      <c r="B24" s="26" t="s">
        <v>35</v>
      </c>
      <c r="C24" s="26"/>
      <c r="D24" s="15">
        <v>17</v>
      </c>
      <c r="E24" s="22">
        <f t="shared" si="6"/>
        <v>0</v>
      </c>
      <c r="F24" s="22">
        <f t="shared" si="7"/>
        <v>0</v>
      </c>
      <c r="G24" s="23">
        <v>0</v>
      </c>
      <c r="H24" s="23">
        <v>0</v>
      </c>
      <c r="I24" s="23">
        <v>0</v>
      </c>
      <c r="J24" s="23">
        <v>0</v>
      </c>
      <c r="K24" s="27">
        <v>0</v>
      </c>
      <c r="L24" s="24">
        <f t="shared" si="3"/>
        <v>0</v>
      </c>
    </row>
    <row r="25" s="1" customFormat="1" ht="20.25" customHeight="1" spans="1:12">
      <c r="A25" s="25"/>
      <c r="B25" s="16" t="s">
        <v>36</v>
      </c>
      <c r="C25" s="16"/>
      <c r="D25" s="15">
        <v>18</v>
      </c>
      <c r="E25" s="22">
        <f t="shared" si="6"/>
        <v>0</v>
      </c>
      <c r="F25" s="22">
        <f t="shared" si="7"/>
        <v>0</v>
      </c>
      <c r="G25" s="23">
        <v>0</v>
      </c>
      <c r="H25" s="23">
        <v>0</v>
      </c>
      <c r="I25" s="23">
        <v>0</v>
      </c>
      <c r="J25" s="23">
        <v>0</v>
      </c>
      <c r="K25" s="24">
        <v>0</v>
      </c>
      <c r="L25" s="24">
        <f t="shared" si="3"/>
        <v>0</v>
      </c>
    </row>
    <row r="26" s="1" customFormat="1" ht="20.25" customHeight="1" spans="1:12">
      <c r="A26" s="25"/>
      <c r="B26" s="26" t="s">
        <v>37</v>
      </c>
      <c r="C26" s="26"/>
      <c r="D26" s="15">
        <v>19</v>
      </c>
      <c r="E26" s="22">
        <f t="shared" si="6"/>
        <v>0</v>
      </c>
      <c r="F26" s="22">
        <f t="shared" si="7"/>
        <v>0</v>
      </c>
      <c r="G26" s="23">
        <v>0</v>
      </c>
      <c r="H26" s="23">
        <v>0</v>
      </c>
      <c r="I26" s="23">
        <v>0</v>
      </c>
      <c r="J26" s="23">
        <v>0</v>
      </c>
      <c r="K26" s="27">
        <v>0</v>
      </c>
      <c r="L26" s="24">
        <f t="shared" si="3"/>
        <v>0</v>
      </c>
    </row>
    <row r="27" s="1" customFormat="1" ht="20.25" customHeight="1" spans="1:12">
      <c r="A27" s="25"/>
      <c r="B27" s="26" t="s">
        <v>38</v>
      </c>
      <c r="C27" s="26"/>
      <c r="D27" s="15">
        <v>20</v>
      </c>
      <c r="E27" s="22">
        <f t="shared" si="6"/>
        <v>24090623.52</v>
      </c>
      <c r="F27" s="22">
        <f t="shared" si="7"/>
        <v>19025257.49</v>
      </c>
      <c r="G27" s="24">
        <f t="shared" ref="G27:J27" si="8">G9+G24+G26</f>
        <v>19025257.49</v>
      </c>
      <c r="H27" s="24">
        <f t="shared" si="8"/>
        <v>0</v>
      </c>
      <c r="I27" s="24">
        <f t="shared" si="8"/>
        <v>5065366.03</v>
      </c>
      <c r="J27" s="24">
        <f t="shared" si="8"/>
        <v>2407558.2</v>
      </c>
      <c r="K27" s="27">
        <v>0</v>
      </c>
      <c r="L27" s="24">
        <f t="shared" si="3"/>
        <v>0</v>
      </c>
    </row>
    <row r="28" s="1" customFormat="1" ht="20.25" customHeight="1" spans="1:12">
      <c r="A28" s="15" t="s">
        <v>39</v>
      </c>
      <c r="B28" s="16" t="s">
        <v>40</v>
      </c>
      <c r="C28" s="16"/>
      <c r="D28" s="15">
        <v>21</v>
      </c>
      <c r="E28" s="22">
        <f t="shared" si="6"/>
        <v>36317102.64</v>
      </c>
      <c r="F28" s="22">
        <f t="shared" si="7"/>
        <v>25217873.93</v>
      </c>
      <c r="G28" s="24">
        <f t="shared" ref="G28:J28" si="9">G29+G37+G39</f>
        <v>25217873.93</v>
      </c>
      <c r="H28" s="24">
        <f t="shared" si="9"/>
        <v>0</v>
      </c>
      <c r="I28" s="24">
        <f t="shared" si="9"/>
        <v>11099228.71</v>
      </c>
      <c r="J28" s="24">
        <f t="shared" si="9"/>
        <v>649937.13</v>
      </c>
      <c r="K28" s="24">
        <v>13570290.68</v>
      </c>
      <c r="L28" s="24">
        <f t="shared" si="3"/>
        <v>167.622142343085</v>
      </c>
    </row>
    <row r="29" s="1" customFormat="1" ht="20.25" customHeight="1" spans="1:12">
      <c r="A29" s="15"/>
      <c r="B29" s="16" t="s">
        <v>41</v>
      </c>
      <c r="C29" s="16"/>
      <c r="D29" s="15">
        <v>22</v>
      </c>
      <c r="E29" s="22">
        <f t="shared" si="6"/>
        <v>12225578.32</v>
      </c>
      <c r="F29" s="22">
        <f t="shared" si="7"/>
        <v>6191715.64</v>
      </c>
      <c r="G29" s="24">
        <f t="shared" ref="G29:I29" si="10">G30+G34+G36</f>
        <v>6191715.64</v>
      </c>
      <c r="H29" s="24">
        <f t="shared" si="10"/>
        <v>0</v>
      </c>
      <c r="I29" s="24">
        <f t="shared" si="10"/>
        <v>6033862.68</v>
      </c>
      <c r="J29" s="24">
        <f>J30+J34</f>
        <v>649937.13</v>
      </c>
      <c r="K29" s="24">
        <v>13570290.68</v>
      </c>
      <c r="L29" s="24">
        <f t="shared" si="3"/>
        <v>-9.90923769954204</v>
      </c>
    </row>
    <row r="30" s="1" customFormat="1" ht="20.25" customHeight="1" spans="1:12">
      <c r="A30" s="15"/>
      <c r="B30" s="16" t="s">
        <v>42</v>
      </c>
      <c r="C30" s="16"/>
      <c r="D30" s="15">
        <v>23</v>
      </c>
      <c r="E30" s="22">
        <f t="shared" si="6"/>
        <v>11154988.72</v>
      </c>
      <c r="F30" s="22">
        <f t="shared" si="7"/>
        <v>6167394.04</v>
      </c>
      <c r="G30" s="23">
        <v>6167394.04</v>
      </c>
      <c r="H30" s="23">
        <v>0</v>
      </c>
      <c r="I30" s="23">
        <v>4987594.68</v>
      </c>
      <c r="J30" s="23">
        <v>649937.13</v>
      </c>
      <c r="K30" s="24">
        <v>13566675.68</v>
      </c>
      <c r="L30" s="24">
        <f t="shared" si="3"/>
        <v>-17.7765505484539</v>
      </c>
    </row>
    <row r="31" s="1" customFormat="1" ht="20.25" customHeight="1" spans="1:12">
      <c r="A31" s="15"/>
      <c r="B31" s="28" t="s">
        <v>43</v>
      </c>
      <c r="C31" s="28"/>
      <c r="D31" s="15">
        <v>24</v>
      </c>
      <c r="E31" s="22">
        <f t="shared" si="6"/>
        <v>171581.37</v>
      </c>
      <c r="F31" s="22">
        <f t="shared" si="7"/>
        <v>171581.37</v>
      </c>
      <c r="G31" s="23">
        <v>171581.37</v>
      </c>
      <c r="H31" s="23">
        <v>0</v>
      </c>
      <c r="I31" s="23">
        <v>0</v>
      </c>
      <c r="J31" s="23">
        <v>171581.37</v>
      </c>
      <c r="K31" s="27">
        <v>0</v>
      </c>
      <c r="L31" s="24">
        <f t="shared" si="3"/>
        <v>0</v>
      </c>
    </row>
    <row r="32" s="1" customFormat="1" ht="20.25" customHeight="1" spans="1:12">
      <c r="A32" s="15"/>
      <c r="B32" s="26" t="s">
        <v>44</v>
      </c>
      <c r="C32" s="26"/>
      <c r="D32" s="15">
        <v>25</v>
      </c>
      <c r="E32" s="22">
        <f t="shared" si="6"/>
        <v>478355.76</v>
      </c>
      <c r="F32" s="22">
        <f t="shared" si="7"/>
        <v>478355.76</v>
      </c>
      <c r="G32" s="23">
        <v>478355.76</v>
      </c>
      <c r="H32" s="23">
        <v>0</v>
      </c>
      <c r="I32" s="23">
        <v>0</v>
      </c>
      <c r="J32" s="23">
        <v>478355.76</v>
      </c>
      <c r="K32" s="27">
        <v>0</v>
      </c>
      <c r="L32" s="24">
        <f t="shared" si="3"/>
        <v>0</v>
      </c>
    </row>
    <row r="33" s="1" customFormat="1" ht="20.25" customHeight="1" spans="1:12">
      <c r="A33" s="15"/>
      <c r="B33" s="26" t="s">
        <v>45</v>
      </c>
      <c r="C33" s="26"/>
      <c r="D33" s="15">
        <v>26</v>
      </c>
      <c r="E33" s="22">
        <f t="shared" si="6"/>
        <v>0</v>
      </c>
      <c r="F33" s="22">
        <f t="shared" si="7"/>
        <v>0</v>
      </c>
      <c r="G33" s="23">
        <v>0</v>
      </c>
      <c r="H33" s="23">
        <v>0</v>
      </c>
      <c r="I33" s="23">
        <v>0</v>
      </c>
      <c r="J33" s="23">
        <v>0</v>
      </c>
      <c r="K33" s="24">
        <v>0</v>
      </c>
      <c r="L33" s="24">
        <f t="shared" si="3"/>
        <v>0</v>
      </c>
    </row>
    <row r="34" s="1" customFormat="1" ht="20.25" customHeight="1" spans="1:12">
      <c r="A34" s="15"/>
      <c r="B34" s="16" t="s">
        <v>46</v>
      </c>
      <c r="C34" s="16"/>
      <c r="D34" s="15">
        <v>27</v>
      </c>
      <c r="E34" s="22">
        <f t="shared" si="6"/>
        <v>1070589.6</v>
      </c>
      <c r="F34" s="22">
        <f t="shared" si="7"/>
        <v>24321.6</v>
      </c>
      <c r="G34" s="23">
        <v>24321.6</v>
      </c>
      <c r="H34" s="23">
        <v>0</v>
      </c>
      <c r="I34" s="23">
        <v>1046268</v>
      </c>
      <c r="J34" s="23">
        <v>0</v>
      </c>
      <c r="K34" s="24">
        <v>3615</v>
      </c>
      <c r="L34" s="24">
        <f t="shared" si="3"/>
        <v>29515.2033195021</v>
      </c>
    </row>
    <row r="35" s="1" customFormat="1" ht="20.25" customHeight="1" spans="1:12">
      <c r="A35" s="15"/>
      <c r="B35" s="28" t="s">
        <v>47</v>
      </c>
      <c r="C35" s="28"/>
      <c r="D35" s="15">
        <v>28</v>
      </c>
      <c r="E35" s="22">
        <f t="shared" si="6"/>
        <v>0</v>
      </c>
      <c r="F35" s="22">
        <f t="shared" si="7"/>
        <v>0</v>
      </c>
      <c r="G35" s="23">
        <v>0</v>
      </c>
      <c r="H35" s="23">
        <v>0</v>
      </c>
      <c r="I35" s="23">
        <v>0</v>
      </c>
      <c r="J35" s="23">
        <v>0</v>
      </c>
      <c r="K35" s="24">
        <v>0</v>
      </c>
      <c r="L35" s="24">
        <f t="shared" si="3"/>
        <v>0</v>
      </c>
    </row>
    <row r="36" s="1" customFormat="1" ht="20.25" customHeight="1" spans="1:12">
      <c r="A36" s="15"/>
      <c r="B36" s="16" t="s">
        <v>48</v>
      </c>
      <c r="C36" s="16"/>
      <c r="D36" s="15">
        <v>29</v>
      </c>
      <c r="E36" s="22">
        <f t="shared" si="6"/>
        <v>0</v>
      </c>
      <c r="F36" s="22">
        <f t="shared" si="7"/>
        <v>0</v>
      </c>
      <c r="G36" s="23">
        <v>0</v>
      </c>
      <c r="H36" s="23">
        <v>0</v>
      </c>
      <c r="I36" s="23">
        <v>0</v>
      </c>
      <c r="J36" s="16" t="s">
        <v>25</v>
      </c>
      <c r="K36" s="24">
        <v>0</v>
      </c>
      <c r="L36" s="24">
        <f t="shared" si="3"/>
        <v>0</v>
      </c>
    </row>
    <row r="37" s="1" customFormat="1" ht="20.25" customHeight="1" spans="1:12">
      <c r="A37" s="15"/>
      <c r="B37" s="16" t="s">
        <v>49</v>
      </c>
      <c r="C37" s="16"/>
      <c r="D37" s="15">
        <v>30</v>
      </c>
      <c r="E37" s="22">
        <f t="shared" si="6"/>
        <v>0</v>
      </c>
      <c r="F37" s="22">
        <f t="shared" si="7"/>
        <v>0</v>
      </c>
      <c r="G37" s="23">
        <v>0</v>
      </c>
      <c r="H37" s="23">
        <v>0</v>
      </c>
      <c r="I37" s="23">
        <v>0</v>
      </c>
      <c r="J37" s="23">
        <v>0</v>
      </c>
      <c r="K37" s="24">
        <v>0</v>
      </c>
      <c r="L37" s="24">
        <f t="shared" si="3"/>
        <v>0</v>
      </c>
    </row>
    <row r="38" s="1" customFormat="1" ht="20.25" customHeight="1" spans="1:12">
      <c r="A38" s="15"/>
      <c r="B38" s="28" t="s">
        <v>50</v>
      </c>
      <c r="C38" s="28"/>
      <c r="D38" s="15">
        <v>31</v>
      </c>
      <c r="E38" s="22">
        <f t="shared" si="6"/>
        <v>0</v>
      </c>
      <c r="F38" s="22">
        <f t="shared" si="7"/>
        <v>0</v>
      </c>
      <c r="G38" s="23">
        <v>0</v>
      </c>
      <c r="H38" s="23">
        <v>0</v>
      </c>
      <c r="I38" s="23">
        <v>0</v>
      </c>
      <c r="J38" s="23">
        <v>0</v>
      </c>
      <c r="K38" s="27">
        <v>0</v>
      </c>
      <c r="L38" s="24">
        <f t="shared" si="3"/>
        <v>0</v>
      </c>
    </row>
    <row r="39" s="1" customFormat="1" ht="20.25" customHeight="1" spans="1:12">
      <c r="A39" s="15"/>
      <c r="B39" s="16" t="s">
        <v>51</v>
      </c>
      <c r="C39" s="16"/>
      <c r="D39" s="15">
        <v>32</v>
      </c>
      <c r="E39" s="22">
        <f t="shared" si="6"/>
        <v>24091524.32</v>
      </c>
      <c r="F39" s="22">
        <f t="shared" si="7"/>
        <v>19026158.29</v>
      </c>
      <c r="G39" s="23">
        <v>19026158.29</v>
      </c>
      <c r="H39" s="23">
        <v>0</v>
      </c>
      <c r="I39" s="23">
        <v>5065366.03</v>
      </c>
      <c r="J39" s="23">
        <v>0</v>
      </c>
      <c r="K39" s="24">
        <v>27433101.11</v>
      </c>
      <c r="L39" s="24">
        <f t="shared" si="3"/>
        <v>-12.1808204497228</v>
      </c>
    </row>
    <row r="40" s="1" customFormat="1" ht="20.25" customHeight="1" spans="1:12">
      <c r="A40" s="15"/>
      <c r="B40" s="28" t="s">
        <v>52</v>
      </c>
      <c r="C40" s="28"/>
      <c r="D40" s="15">
        <v>33</v>
      </c>
      <c r="E40" s="22">
        <f t="shared" si="6"/>
        <v>0</v>
      </c>
      <c r="F40" s="22">
        <f t="shared" si="7"/>
        <v>0</v>
      </c>
      <c r="G40" s="23">
        <v>0</v>
      </c>
      <c r="H40" s="23">
        <v>0</v>
      </c>
      <c r="I40" s="23">
        <v>0</v>
      </c>
      <c r="J40" s="23">
        <v>0</v>
      </c>
      <c r="K40" s="27">
        <v>0</v>
      </c>
      <c r="L40" s="24">
        <f t="shared" si="3"/>
        <v>0</v>
      </c>
    </row>
    <row r="41" s="1" customFormat="1" ht="20.25" customHeight="1" spans="1:12">
      <c r="A41" s="15"/>
      <c r="B41" s="26" t="s">
        <v>53</v>
      </c>
      <c r="C41" s="26"/>
      <c r="D41" s="15">
        <v>34</v>
      </c>
      <c r="E41" s="22">
        <f t="shared" si="6"/>
        <v>12225578.32</v>
      </c>
      <c r="F41" s="22">
        <f t="shared" si="7"/>
        <v>6191715.64</v>
      </c>
      <c r="G41" s="24">
        <f t="shared" ref="G41:J41" si="11">G29+G38+G40</f>
        <v>6191715.64</v>
      </c>
      <c r="H41" s="24">
        <f t="shared" si="11"/>
        <v>0</v>
      </c>
      <c r="I41" s="24">
        <f t="shared" si="11"/>
        <v>6033862.68</v>
      </c>
      <c r="J41" s="24">
        <f t="shared" si="11"/>
        <v>649937.13</v>
      </c>
      <c r="K41" s="27">
        <v>0</v>
      </c>
      <c r="L41" s="24">
        <f t="shared" si="3"/>
        <v>0</v>
      </c>
    </row>
    <row r="42" s="1" customFormat="1" ht="20.25" customHeight="1" spans="1:12">
      <c r="A42" s="15" t="s">
        <v>54</v>
      </c>
      <c r="B42" s="16" t="s">
        <v>55</v>
      </c>
      <c r="C42" s="16"/>
      <c r="D42" s="15">
        <v>35</v>
      </c>
      <c r="E42" s="22">
        <f t="shared" si="6"/>
        <v>231030.23</v>
      </c>
      <c r="F42" s="22">
        <f t="shared" si="7"/>
        <v>231030.23</v>
      </c>
      <c r="G42" s="23">
        <v>231030.23</v>
      </c>
      <c r="H42" s="23">
        <v>0</v>
      </c>
      <c r="I42" s="23">
        <v>0</v>
      </c>
      <c r="J42" s="23">
        <v>0</v>
      </c>
      <c r="K42" s="24">
        <v>5030463.59</v>
      </c>
      <c r="L42" s="24">
        <f t="shared" si="3"/>
        <v>-95.4073769570808</v>
      </c>
    </row>
    <row r="43" s="1" customFormat="1" ht="20.25" customHeight="1" spans="1:12">
      <c r="A43" s="15"/>
      <c r="B43" s="28" t="s">
        <v>56</v>
      </c>
      <c r="C43" s="28"/>
      <c r="D43" s="15">
        <v>36</v>
      </c>
      <c r="E43" s="22">
        <f t="shared" si="6"/>
        <v>0</v>
      </c>
      <c r="F43" s="22">
        <f t="shared" si="7"/>
        <v>0</v>
      </c>
      <c r="G43" s="23">
        <v>0</v>
      </c>
      <c r="H43" s="23">
        <v>0</v>
      </c>
      <c r="I43" s="23">
        <v>0</v>
      </c>
      <c r="J43" s="23">
        <v>0</v>
      </c>
      <c r="K43" s="27">
        <v>0</v>
      </c>
      <c r="L43" s="24">
        <f t="shared" si="3"/>
        <v>0</v>
      </c>
    </row>
    <row r="44" s="1" customFormat="1" ht="20.25" customHeight="1" spans="1:12">
      <c r="A44" s="15"/>
      <c r="B44" s="16" t="s">
        <v>57</v>
      </c>
      <c r="C44" s="16"/>
      <c r="D44" s="15">
        <v>37</v>
      </c>
      <c r="E44" s="22">
        <f t="shared" si="6"/>
        <v>3867508.68</v>
      </c>
      <c r="F44" s="22">
        <f t="shared" si="7"/>
        <v>901371.360000003</v>
      </c>
      <c r="G44" s="24">
        <f t="shared" ref="G44:J44" si="12">G8-G28</f>
        <v>901371.360000003</v>
      </c>
      <c r="H44" s="24">
        <f t="shared" si="12"/>
        <v>0</v>
      </c>
      <c r="I44" s="24">
        <f t="shared" si="12"/>
        <v>2966137.32</v>
      </c>
      <c r="J44" s="24">
        <f t="shared" si="12"/>
        <v>1757621.07</v>
      </c>
      <c r="K44" s="24">
        <v>-4799433.36</v>
      </c>
      <c r="L44" s="24">
        <f t="shared" si="3"/>
        <v>180.582610277143</v>
      </c>
    </row>
    <row r="45" s="1" customFormat="1" ht="20.25" customHeight="1" spans="1:12">
      <c r="A45" s="15"/>
      <c r="B45" s="28" t="s">
        <v>56</v>
      </c>
      <c r="C45" s="28"/>
      <c r="D45" s="15">
        <v>38</v>
      </c>
      <c r="E45" s="22">
        <f t="shared" si="6"/>
        <v>0</v>
      </c>
      <c r="F45" s="22">
        <f t="shared" si="7"/>
        <v>0</v>
      </c>
      <c r="G45" s="23">
        <v>0</v>
      </c>
      <c r="H45" s="23">
        <v>0</v>
      </c>
      <c r="I45" s="23">
        <v>0</v>
      </c>
      <c r="J45" s="23">
        <v>0</v>
      </c>
      <c r="K45" s="27">
        <v>0</v>
      </c>
      <c r="L45" s="24">
        <f t="shared" si="3"/>
        <v>0</v>
      </c>
    </row>
    <row r="46" s="1" customFormat="1" ht="20.25" customHeight="1" spans="1:12">
      <c r="A46" s="15"/>
      <c r="B46" s="16" t="s">
        <v>58</v>
      </c>
      <c r="C46" s="16"/>
      <c r="D46" s="15">
        <v>39</v>
      </c>
      <c r="E46" s="22">
        <f t="shared" si="6"/>
        <v>4098538.91</v>
      </c>
      <c r="F46" s="22">
        <f t="shared" si="7"/>
        <v>1132401.59</v>
      </c>
      <c r="G46" s="24">
        <f t="shared" ref="G46:J46" si="13">G42+G44</f>
        <v>1132401.59</v>
      </c>
      <c r="H46" s="24">
        <f t="shared" si="13"/>
        <v>0</v>
      </c>
      <c r="I46" s="24">
        <f t="shared" si="13"/>
        <v>2966137.32</v>
      </c>
      <c r="J46" s="24">
        <f t="shared" si="13"/>
        <v>1757621.07</v>
      </c>
      <c r="K46" s="24">
        <v>231030.23</v>
      </c>
      <c r="L46" s="24">
        <f t="shared" si="3"/>
        <v>1674.0271089199</v>
      </c>
    </row>
    <row r="47" s="1" customFormat="1" ht="20.25" customHeight="1" spans="1:12">
      <c r="A47" s="15"/>
      <c r="B47" s="28" t="s">
        <v>56</v>
      </c>
      <c r="C47" s="28"/>
      <c r="D47" s="15">
        <v>40</v>
      </c>
      <c r="E47" s="22">
        <f t="shared" si="6"/>
        <v>0</v>
      </c>
      <c r="F47" s="22">
        <f t="shared" si="7"/>
        <v>0</v>
      </c>
      <c r="G47" s="24">
        <f t="shared" ref="G47:J47" si="14">G43+G45</f>
        <v>0</v>
      </c>
      <c r="H47" s="24">
        <f t="shared" si="14"/>
        <v>0</v>
      </c>
      <c r="I47" s="24">
        <f t="shared" si="14"/>
        <v>0</v>
      </c>
      <c r="J47" s="24">
        <f t="shared" si="14"/>
        <v>0</v>
      </c>
      <c r="K47" s="27">
        <v>0</v>
      </c>
      <c r="L47" s="24">
        <f t="shared" si="3"/>
        <v>0</v>
      </c>
    </row>
    <row r="48" s="1" customFormat="1" ht="15.75" customHeight="1" spans="1:12">
      <c r="A48" s="29" t="s">
        <v>59</v>
      </c>
      <c r="B48" s="29"/>
      <c r="C48" s="29"/>
      <c r="D48" s="29"/>
      <c r="E48" s="29"/>
      <c r="F48" s="29"/>
      <c r="G48" s="29"/>
      <c r="H48" s="29"/>
      <c r="I48" s="29"/>
      <c r="J48" s="29"/>
      <c r="K48" s="29"/>
      <c r="L48" s="29"/>
    </row>
    <row r="49" s="1" customFormat="1" ht="22.5" customHeight="1" spans="1:12">
      <c r="A49" s="29" t="s">
        <v>60</v>
      </c>
      <c r="B49" s="29"/>
      <c r="C49" s="29"/>
      <c r="D49" s="29"/>
      <c r="E49" s="29"/>
      <c r="F49" s="29"/>
      <c r="G49" s="29"/>
      <c r="H49" s="29"/>
      <c r="I49" s="29"/>
      <c r="J49" s="29"/>
      <c r="K49" s="29"/>
      <c r="L49" s="29"/>
    </row>
    <row r="50" s="1" customFormat="1" ht="15.75" customHeight="1" spans="1:12">
      <c r="A50" s="29" t="s">
        <v>61</v>
      </c>
      <c r="B50" s="29"/>
      <c r="C50" s="29"/>
      <c r="D50" s="29"/>
      <c r="E50" s="29"/>
      <c r="F50" s="29"/>
      <c r="G50" s="29"/>
      <c r="H50" s="29"/>
      <c r="I50" s="29"/>
      <c r="J50" s="29"/>
      <c r="K50" s="29"/>
      <c r="L50" s="29"/>
    </row>
    <row r="51" s="1" customFormat="1" ht="54" customHeight="1" spans="1:12">
      <c r="A51" s="29" t="s">
        <v>62</v>
      </c>
      <c r="B51" s="29"/>
      <c r="C51" s="29"/>
      <c r="D51" s="29"/>
      <c r="E51" s="29"/>
      <c r="F51" s="29"/>
      <c r="G51" s="29"/>
      <c r="H51" s="29"/>
      <c r="I51" s="29"/>
      <c r="J51" s="29"/>
      <c r="K51" s="29"/>
      <c r="L51" s="29"/>
    </row>
  </sheetData>
  <mergeCells count="54">
    <mergeCell ref="A1:L1"/>
    <mergeCell ref="K2:L2"/>
    <mergeCell ref="B3:E3"/>
    <mergeCell ref="G3:H3"/>
    <mergeCell ref="K3:L3"/>
    <mergeCell ref="E4:I4"/>
    <mergeCell ref="F5:H5"/>
    <mergeCell ref="B8:C8"/>
    <mergeCell ref="B9:C9"/>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A48:L48"/>
    <mergeCell ref="A49:L49"/>
    <mergeCell ref="A50:L50"/>
    <mergeCell ref="A51:L51"/>
    <mergeCell ref="A8:A27"/>
    <mergeCell ref="A28:A41"/>
    <mergeCell ref="A42:A47"/>
    <mergeCell ref="B10:B14"/>
    <mergeCell ref="B15:B17"/>
    <mergeCell ref="E5:E6"/>
    <mergeCell ref="I5:I6"/>
    <mergeCell ref="J5:J6"/>
    <mergeCell ref="K4:K6"/>
    <mergeCell ref="L4:L6"/>
    <mergeCell ref="A4:D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2026-02-13T09:11:51Z</dcterms:created>
  <dcterms:modified xsi:type="dcterms:W3CDTF">2026-02-13T09:12:05Z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41EC9700D09949A4A6F7CC8E46F58EC4_11</vt:lpwstr>
  </property>
  <property fmtid="{D5CDD505-2E9C-101B-9397-08002B2CF9AE}" pid="3" name="KSOProductBuildVer">
    <vt:lpwstr>2052-12.1.0.25225</vt:lpwstr>
  </property>
  <property fmtid="{D5CDD505-2E9C-101B-9397-08002B2CF9AE}" pid="4" name="CalculationRule">
    <vt:i4>1</vt:i4>
  </property>
</Properties>
</file>